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ce.sharepoint.com/Shared Documents/Departments/Structured Finance/Transactions/Critical Municipal Facilities - Microgrids/Exhibit C Bid Submission - Updated/"/>
    </mc:Choice>
  </mc:AlternateContent>
  <xr:revisionPtr revIDLastSave="3939" documentId="8_{15530E26-AC93-4B7E-BA01-7B9EC8593700}" xr6:coauthVersionLast="47" xr6:coauthVersionMax="47" xr10:uidLastSave="{38AB7933-B98B-4C7E-B616-98262B205E85}"/>
  <bookViews>
    <workbookView xWindow="-108" yWindow="-108" windowWidth="23256" windowHeight="14016" xr2:uid="{F03F695D-989C-4844-B148-52939BFE6D8A}"/>
  </bookViews>
  <sheets>
    <sheet name="Aggregated Ava Portfolio" sheetId="1" r:id="rId1"/>
    <sheet name="Cumulative Lifetime Saving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R25" i="1" l="1"/>
  <c r="K164" i="1"/>
  <c r="Q26" i="1" s="1"/>
  <c r="Q27" i="1" s="1"/>
  <c r="L164" i="1"/>
  <c r="R26" i="1" s="1"/>
  <c r="K147" i="1"/>
  <c r="K129" i="1"/>
  <c r="R24" i="1" s="1"/>
  <c r="K113" i="1"/>
  <c r="R23" i="1" s="1"/>
  <c r="K102" i="1"/>
  <c r="R22" i="1" s="1"/>
  <c r="K93" i="1"/>
  <c r="R21" i="1" s="1"/>
  <c r="K83" i="1"/>
  <c r="R20" i="1" s="1"/>
  <c r="K70" i="1"/>
  <c r="R19" i="1" s="1"/>
  <c r="K63" i="1"/>
  <c r="R18" i="1" s="1"/>
  <c r="B1501" i="2"/>
  <c r="B1175" i="2"/>
  <c r="B895" i="2"/>
  <c r="B730" i="2"/>
  <c r="F83" i="1"/>
  <c r="N20" i="1" s="1"/>
  <c r="E83" i="1"/>
  <c r="M20" i="1" s="1"/>
  <c r="D83" i="1"/>
  <c r="C83" i="1"/>
  <c r="I83" i="1"/>
  <c r="P20" i="1" s="1"/>
  <c r="H83" i="1"/>
  <c r="O20" i="1" s="1"/>
  <c r="J78" i="1"/>
  <c r="J79" i="1"/>
  <c r="J80" i="1"/>
  <c r="J81" i="1"/>
  <c r="J82" i="1"/>
  <c r="G78" i="1"/>
  <c r="G79" i="1"/>
  <c r="G80" i="1"/>
  <c r="G81" i="1"/>
  <c r="G82" i="1"/>
  <c r="B611" i="2"/>
  <c r="B442" i="2"/>
  <c r="F442" i="2"/>
  <c r="E442" i="2"/>
  <c r="D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B419" i="2"/>
  <c r="F419" i="2"/>
  <c r="E419" i="2"/>
  <c r="D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H399" i="2" s="1"/>
  <c r="B396" i="2"/>
  <c r="F396" i="2"/>
  <c r="E396" i="2"/>
  <c r="D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B373" i="2"/>
  <c r="F373" i="2"/>
  <c r="E373" i="2"/>
  <c r="D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H353" i="2" s="1"/>
  <c r="B469" i="2"/>
  <c r="B350" i="2"/>
  <c r="F350" i="2"/>
  <c r="E350" i="2"/>
  <c r="D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B258" i="2"/>
  <c r="B184" i="2"/>
  <c r="B42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H1757" i="2" s="1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H1734" i="2" s="1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H1711" i="2" s="1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H1688" i="2" s="1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H1665" i="2" s="1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H1642" i="2" s="1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H1619" i="2" s="1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H1596" i="2" s="1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H1573" i="2" s="1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H1550" i="2" s="1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H1527" i="2" s="1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6" i="2"/>
  <c r="G1505" i="2"/>
  <c r="G150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H1454" i="2" s="1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H1431" i="2" s="1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H1408" i="2" s="1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H1362" i="2" s="1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H1339" i="2" s="1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H1316" i="2" s="1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H1293" i="2" s="1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H1224" i="2" s="1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H1201" i="2" s="1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H1178" i="2" s="1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H1128" i="2" s="1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H1105" i="2" s="1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H1082" i="2" s="1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H1059" i="2" s="1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H1036" i="2" s="1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H1013" i="2" s="1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H990" i="2" s="1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H967" i="2" s="1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H921" i="2" s="1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H898" i="2" s="1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H848" i="2" s="1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H825" i="2" s="1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H802" i="2" s="1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H779" i="2" s="1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H756" i="2" s="1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H733" i="2" s="1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H683" i="2" s="1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H660" i="2" s="1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H637" i="2" s="1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H614" i="2" s="1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H564" i="2" s="1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H541" i="2" s="1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H518" i="2" s="1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H472" i="2" s="1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H307" i="2" s="1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H284" i="2" s="1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H187" i="2" s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H137" i="2" s="1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H114" i="2" s="1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H68" i="2" s="1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45" i="2"/>
  <c r="H45" i="2" s="1"/>
  <c r="I164" i="1"/>
  <c r="P26" i="1" s="1"/>
  <c r="H164" i="1"/>
  <c r="O26" i="1" s="1"/>
  <c r="J163" i="1"/>
  <c r="J162" i="1"/>
  <c r="J161" i="1"/>
  <c r="J160" i="1"/>
  <c r="J159" i="1"/>
  <c r="J158" i="1"/>
  <c r="J157" i="1"/>
  <c r="J156" i="1"/>
  <c r="J155" i="1"/>
  <c r="J154" i="1"/>
  <c r="J153" i="1"/>
  <c r="J152" i="1"/>
  <c r="I147" i="1"/>
  <c r="P25" i="1" s="1"/>
  <c r="H147" i="1"/>
  <c r="O25" i="1" s="1"/>
  <c r="J145" i="1"/>
  <c r="J146" i="1"/>
  <c r="J144" i="1"/>
  <c r="J143" i="1"/>
  <c r="J142" i="1"/>
  <c r="J141" i="1"/>
  <c r="J140" i="1"/>
  <c r="J139" i="1"/>
  <c r="J138" i="1"/>
  <c r="J137" i="1"/>
  <c r="J136" i="1"/>
  <c r="J135" i="1"/>
  <c r="J134" i="1"/>
  <c r="I129" i="1"/>
  <c r="P24" i="1" s="1"/>
  <c r="H129" i="1"/>
  <c r="O24" i="1" s="1"/>
  <c r="J124" i="1"/>
  <c r="J125" i="1"/>
  <c r="J126" i="1"/>
  <c r="J127" i="1"/>
  <c r="J128" i="1"/>
  <c r="J123" i="1"/>
  <c r="J122" i="1"/>
  <c r="J121" i="1"/>
  <c r="J120" i="1"/>
  <c r="J119" i="1"/>
  <c r="J118" i="1"/>
  <c r="I113" i="1"/>
  <c r="P23" i="1" s="1"/>
  <c r="H113" i="1"/>
  <c r="O23" i="1" s="1"/>
  <c r="J111" i="1"/>
  <c r="J112" i="1"/>
  <c r="J110" i="1"/>
  <c r="J109" i="1"/>
  <c r="J108" i="1"/>
  <c r="J107" i="1"/>
  <c r="I102" i="1"/>
  <c r="P22" i="1" s="1"/>
  <c r="H102" i="1"/>
  <c r="O22" i="1" s="1"/>
  <c r="J101" i="1"/>
  <c r="J100" i="1"/>
  <c r="J99" i="1"/>
  <c r="J98" i="1"/>
  <c r="I93" i="1"/>
  <c r="P21" i="1" s="1"/>
  <c r="H93" i="1"/>
  <c r="O21" i="1" s="1"/>
  <c r="J91" i="1"/>
  <c r="J92" i="1"/>
  <c r="J90" i="1"/>
  <c r="J89" i="1"/>
  <c r="J88" i="1"/>
  <c r="J77" i="1"/>
  <c r="J76" i="1"/>
  <c r="J75" i="1"/>
  <c r="I70" i="1"/>
  <c r="P19" i="1" s="1"/>
  <c r="H70" i="1"/>
  <c r="O19" i="1" s="1"/>
  <c r="J69" i="1"/>
  <c r="J68" i="1"/>
  <c r="J59" i="1"/>
  <c r="J60" i="1"/>
  <c r="J61" i="1"/>
  <c r="J62" i="1"/>
  <c r="I63" i="1"/>
  <c r="P18" i="1" s="1"/>
  <c r="H63" i="1"/>
  <c r="O18" i="1" s="1"/>
  <c r="J58" i="1"/>
  <c r="E164" i="1"/>
  <c r="M26" i="1" s="1"/>
  <c r="F164" i="1"/>
  <c r="N26" i="1" s="1"/>
  <c r="G153" i="1"/>
  <c r="G154" i="1"/>
  <c r="G155" i="1"/>
  <c r="G156" i="1"/>
  <c r="G157" i="1"/>
  <c r="G158" i="1"/>
  <c r="G159" i="1"/>
  <c r="G160" i="1"/>
  <c r="G161" i="1"/>
  <c r="G162" i="1"/>
  <c r="G163" i="1"/>
  <c r="G152" i="1"/>
  <c r="E147" i="1"/>
  <c r="M25" i="1" s="1"/>
  <c r="F147" i="1"/>
  <c r="N25" i="1" s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34" i="1"/>
  <c r="E129" i="1"/>
  <c r="M24" i="1" s="1"/>
  <c r="F129" i="1"/>
  <c r="N24" i="1" s="1"/>
  <c r="G119" i="1"/>
  <c r="G120" i="1"/>
  <c r="G121" i="1"/>
  <c r="G122" i="1"/>
  <c r="G123" i="1"/>
  <c r="G124" i="1"/>
  <c r="G125" i="1"/>
  <c r="G126" i="1"/>
  <c r="G127" i="1"/>
  <c r="G128" i="1"/>
  <c r="G118" i="1"/>
  <c r="E113" i="1"/>
  <c r="M23" i="1" s="1"/>
  <c r="F113" i="1"/>
  <c r="N23" i="1" s="1"/>
  <c r="G108" i="1"/>
  <c r="G109" i="1"/>
  <c r="G110" i="1"/>
  <c r="G111" i="1"/>
  <c r="G112" i="1"/>
  <c r="G107" i="1"/>
  <c r="E102" i="1"/>
  <c r="M22" i="1" s="1"/>
  <c r="F102" i="1"/>
  <c r="N22" i="1" s="1"/>
  <c r="G99" i="1"/>
  <c r="G100" i="1"/>
  <c r="G101" i="1"/>
  <c r="G98" i="1"/>
  <c r="F93" i="1"/>
  <c r="N21" i="1" s="1"/>
  <c r="E93" i="1"/>
  <c r="M21" i="1" s="1"/>
  <c r="G89" i="1"/>
  <c r="G90" i="1"/>
  <c r="G91" i="1"/>
  <c r="G92" i="1"/>
  <c r="G88" i="1"/>
  <c r="G77" i="1"/>
  <c r="G76" i="1"/>
  <c r="G75" i="1"/>
  <c r="E70" i="1"/>
  <c r="M19" i="1" s="1"/>
  <c r="F70" i="1"/>
  <c r="N19" i="1" s="1"/>
  <c r="G69" i="1"/>
  <c r="G68" i="1"/>
  <c r="G59" i="1"/>
  <c r="G60" i="1"/>
  <c r="G61" i="1"/>
  <c r="G62" i="1"/>
  <c r="G58" i="1"/>
  <c r="F63" i="1"/>
  <c r="N18" i="1" s="1"/>
  <c r="E63" i="1"/>
  <c r="M18" i="1" s="1"/>
  <c r="D1482" i="2"/>
  <c r="E1482" i="2"/>
  <c r="F1482" i="2"/>
  <c r="D1483" i="2"/>
  <c r="E1483" i="2"/>
  <c r="F1483" i="2"/>
  <c r="D1484" i="2"/>
  <c r="E1484" i="2"/>
  <c r="F1484" i="2"/>
  <c r="D1485" i="2"/>
  <c r="E1485" i="2"/>
  <c r="F1485" i="2"/>
  <c r="D1486" i="2"/>
  <c r="E1486" i="2"/>
  <c r="F1486" i="2"/>
  <c r="D1487" i="2"/>
  <c r="E1487" i="2"/>
  <c r="F1487" i="2"/>
  <c r="D1488" i="2"/>
  <c r="E1488" i="2"/>
  <c r="F1488" i="2"/>
  <c r="D1489" i="2"/>
  <c r="E1489" i="2"/>
  <c r="F1489" i="2"/>
  <c r="D1490" i="2"/>
  <c r="E1490" i="2"/>
  <c r="F1490" i="2"/>
  <c r="D1491" i="2"/>
  <c r="E1491" i="2"/>
  <c r="F1491" i="2"/>
  <c r="D1492" i="2"/>
  <c r="E1492" i="2"/>
  <c r="F1492" i="2"/>
  <c r="D1493" i="2"/>
  <c r="E1493" i="2"/>
  <c r="F1493" i="2"/>
  <c r="D1494" i="2"/>
  <c r="E1494" i="2"/>
  <c r="F1494" i="2"/>
  <c r="D1495" i="2"/>
  <c r="E1495" i="2"/>
  <c r="F1495" i="2"/>
  <c r="D1496" i="2"/>
  <c r="E1496" i="2"/>
  <c r="F1496" i="2"/>
  <c r="D1497" i="2"/>
  <c r="E1497" i="2"/>
  <c r="F1497" i="2"/>
  <c r="D1498" i="2"/>
  <c r="E1498" i="2"/>
  <c r="F1498" i="2"/>
  <c r="D1499" i="2"/>
  <c r="E1499" i="2"/>
  <c r="F1499" i="2"/>
  <c r="D1500" i="2"/>
  <c r="E1500" i="2"/>
  <c r="F1500" i="2"/>
  <c r="E1481" i="2"/>
  <c r="F1481" i="2"/>
  <c r="D1481" i="2"/>
  <c r="C1478" i="2"/>
  <c r="H1385" i="2"/>
  <c r="D1156" i="2"/>
  <c r="E1156" i="2"/>
  <c r="F1156" i="2"/>
  <c r="D1157" i="2"/>
  <c r="E1157" i="2"/>
  <c r="F1157" i="2"/>
  <c r="D1158" i="2"/>
  <c r="E1158" i="2"/>
  <c r="F1158" i="2"/>
  <c r="D1159" i="2"/>
  <c r="E1159" i="2"/>
  <c r="F1159" i="2"/>
  <c r="D1160" i="2"/>
  <c r="E1160" i="2"/>
  <c r="F1160" i="2"/>
  <c r="D1161" i="2"/>
  <c r="E1161" i="2"/>
  <c r="F1161" i="2"/>
  <c r="D1162" i="2"/>
  <c r="E1162" i="2"/>
  <c r="F1162" i="2"/>
  <c r="D1163" i="2"/>
  <c r="E1163" i="2"/>
  <c r="F1163" i="2"/>
  <c r="D1164" i="2"/>
  <c r="E1164" i="2"/>
  <c r="F1164" i="2"/>
  <c r="D1165" i="2"/>
  <c r="E1165" i="2"/>
  <c r="F1165" i="2"/>
  <c r="D1166" i="2"/>
  <c r="E1166" i="2"/>
  <c r="F1166" i="2"/>
  <c r="D1167" i="2"/>
  <c r="E1167" i="2"/>
  <c r="F1167" i="2"/>
  <c r="D1168" i="2"/>
  <c r="E1168" i="2"/>
  <c r="F1168" i="2"/>
  <c r="D1169" i="2"/>
  <c r="E1169" i="2"/>
  <c r="F1169" i="2"/>
  <c r="D1170" i="2"/>
  <c r="E1170" i="2"/>
  <c r="F1170" i="2"/>
  <c r="D1171" i="2"/>
  <c r="E1171" i="2"/>
  <c r="F1171" i="2"/>
  <c r="D1172" i="2"/>
  <c r="E1172" i="2"/>
  <c r="F1172" i="2"/>
  <c r="D1173" i="2"/>
  <c r="E1173" i="2"/>
  <c r="F1173" i="2"/>
  <c r="D1174" i="2"/>
  <c r="E1174" i="2"/>
  <c r="F1174" i="2"/>
  <c r="E1155" i="2"/>
  <c r="F1155" i="2"/>
  <c r="D1155" i="2"/>
  <c r="C1152" i="2"/>
  <c r="D876" i="2"/>
  <c r="E876" i="2"/>
  <c r="F876" i="2"/>
  <c r="D877" i="2"/>
  <c r="E877" i="2"/>
  <c r="F877" i="2"/>
  <c r="D878" i="2"/>
  <c r="E878" i="2"/>
  <c r="F878" i="2"/>
  <c r="D879" i="2"/>
  <c r="E879" i="2"/>
  <c r="F879" i="2"/>
  <c r="D880" i="2"/>
  <c r="E880" i="2"/>
  <c r="F880" i="2"/>
  <c r="D881" i="2"/>
  <c r="E881" i="2"/>
  <c r="F881" i="2"/>
  <c r="D882" i="2"/>
  <c r="E882" i="2"/>
  <c r="F882" i="2"/>
  <c r="D883" i="2"/>
  <c r="E883" i="2"/>
  <c r="F883" i="2"/>
  <c r="D884" i="2"/>
  <c r="E884" i="2"/>
  <c r="F884" i="2"/>
  <c r="D885" i="2"/>
  <c r="E885" i="2"/>
  <c r="F885" i="2"/>
  <c r="D886" i="2"/>
  <c r="E886" i="2"/>
  <c r="F886" i="2"/>
  <c r="D887" i="2"/>
  <c r="E887" i="2"/>
  <c r="F887" i="2"/>
  <c r="D888" i="2"/>
  <c r="E888" i="2"/>
  <c r="F888" i="2"/>
  <c r="D889" i="2"/>
  <c r="E889" i="2"/>
  <c r="F889" i="2"/>
  <c r="D890" i="2"/>
  <c r="E890" i="2"/>
  <c r="F890" i="2"/>
  <c r="D891" i="2"/>
  <c r="E891" i="2"/>
  <c r="F891" i="2"/>
  <c r="D892" i="2"/>
  <c r="E892" i="2"/>
  <c r="F892" i="2"/>
  <c r="D893" i="2"/>
  <c r="E893" i="2"/>
  <c r="F893" i="2"/>
  <c r="D894" i="2"/>
  <c r="E894" i="2"/>
  <c r="F894" i="2"/>
  <c r="E875" i="2"/>
  <c r="F875" i="2"/>
  <c r="D875" i="2"/>
  <c r="C872" i="2"/>
  <c r="D711" i="2"/>
  <c r="E711" i="2"/>
  <c r="F711" i="2"/>
  <c r="D712" i="2"/>
  <c r="E712" i="2"/>
  <c r="F712" i="2"/>
  <c r="D713" i="2"/>
  <c r="E713" i="2"/>
  <c r="F713" i="2"/>
  <c r="D714" i="2"/>
  <c r="E714" i="2"/>
  <c r="F714" i="2"/>
  <c r="D715" i="2"/>
  <c r="E715" i="2"/>
  <c r="F715" i="2"/>
  <c r="D716" i="2"/>
  <c r="E716" i="2"/>
  <c r="F716" i="2"/>
  <c r="D717" i="2"/>
  <c r="E717" i="2"/>
  <c r="F717" i="2"/>
  <c r="D718" i="2"/>
  <c r="E718" i="2"/>
  <c r="F718" i="2"/>
  <c r="D719" i="2"/>
  <c r="E719" i="2"/>
  <c r="F719" i="2"/>
  <c r="D720" i="2"/>
  <c r="E720" i="2"/>
  <c r="F720" i="2"/>
  <c r="D721" i="2"/>
  <c r="E721" i="2"/>
  <c r="F721" i="2"/>
  <c r="D722" i="2"/>
  <c r="E722" i="2"/>
  <c r="F722" i="2"/>
  <c r="D723" i="2"/>
  <c r="E723" i="2"/>
  <c r="F723" i="2"/>
  <c r="D724" i="2"/>
  <c r="E724" i="2"/>
  <c r="F724" i="2"/>
  <c r="D725" i="2"/>
  <c r="E725" i="2"/>
  <c r="F725" i="2"/>
  <c r="D726" i="2"/>
  <c r="E726" i="2"/>
  <c r="F726" i="2"/>
  <c r="D727" i="2"/>
  <c r="E727" i="2"/>
  <c r="F727" i="2"/>
  <c r="D728" i="2"/>
  <c r="E728" i="2"/>
  <c r="F728" i="2"/>
  <c r="D729" i="2"/>
  <c r="E729" i="2"/>
  <c r="F729" i="2"/>
  <c r="E710" i="2"/>
  <c r="F710" i="2"/>
  <c r="D710" i="2"/>
  <c r="C707" i="2"/>
  <c r="D592" i="2"/>
  <c r="E592" i="2"/>
  <c r="F592" i="2"/>
  <c r="D593" i="2"/>
  <c r="E593" i="2"/>
  <c r="F593" i="2"/>
  <c r="D594" i="2"/>
  <c r="E594" i="2"/>
  <c r="F594" i="2"/>
  <c r="D595" i="2"/>
  <c r="E595" i="2"/>
  <c r="F595" i="2"/>
  <c r="D596" i="2"/>
  <c r="E596" i="2"/>
  <c r="F596" i="2"/>
  <c r="D597" i="2"/>
  <c r="E597" i="2"/>
  <c r="F597" i="2"/>
  <c r="D598" i="2"/>
  <c r="E598" i="2"/>
  <c r="F598" i="2"/>
  <c r="D599" i="2"/>
  <c r="E599" i="2"/>
  <c r="F599" i="2"/>
  <c r="D600" i="2"/>
  <c r="E600" i="2"/>
  <c r="F600" i="2"/>
  <c r="D601" i="2"/>
  <c r="E601" i="2"/>
  <c r="F601" i="2"/>
  <c r="D602" i="2"/>
  <c r="E602" i="2"/>
  <c r="F602" i="2"/>
  <c r="D603" i="2"/>
  <c r="E603" i="2"/>
  <c r="F603" i="2"/>
  <c r="D604" i="2"/>
  <c r="E604" i="2"/>
  <c r="F604" i="2"/>
  <c r="D605" i="2"/>
  <c r="E605" i="2"/>
  <c r="F605" i="2"/>
  <c r="D606" i="2"/>
  <c r="E606" i="2"/>
  <c r="F606" i="2"/>
  <c r="D607" i="2"/>
  <c r="E607" i="2"/>
  <c r="F607" i="2"/>
  <c r="D608" i="2"/>
  <c r="E608" i="2"/>
  <c r="F608" i="2"/>
  <c r="D609" i="2"/>
  <c r="E609" i="2"/>
  <c r="F609" i="2"/>
  <c r="D610" i="2"/>
  <c r="E610" i="2"/>
  <c r="F610" i="2"/>
  <c r="E591" i="2"/>
  <c r="F591" i="2"/>
  <c r="D591" i="2"/>
  <c r="C588" i="2"/>
  <c r="C19" i="2"/>
  <c r="C161" i="2"/>
  <c r="C235" i="2"/>
  <c r="C446" i="2"/>
  <c r="D450" i="2"/>
  <c r="E450" i="2"/>
  <c r="F450" i="2"/>
  <c r="D451" i="2"/>
  <c r="E451" i="2"/>
  <c r="F451" i="2"/>
  <c r="D452" i="2"/>
  <c r="E452" i="2"/>
  <c r="F452" i="2"/>
  <c r="D453" i="2"/>
  <c r="E453" i="2"/>
  <c r="F453" i="2"/>
  <c r="D454" i="2"/>
  <c r="E454" i="2"/>
  <c r="F454" i="2"/>
  <c r="D455" i="2"/>
  <c r="E455" i="2"/>
  <c r="F455" i="2"/>
  <c r="D456" i="2"/>
  <c r="E456" i="2"/>
  <c r="F456" i="2"/>
  <c r="D457" i="2"/>
  <c r="E457" i="2"/>
  <c r="F457" i="2"/>
  <c r="D458" i="2"/>
  <c r="E458" i="2"/>
  <c r="F458" i="2"/>
  <c r="D459" i="2"/>
  <c r="E459" i="2"/>
  <c r="F459" i="2"/>
  <c r="D460" i="2"/>
  <c r="E460" i="2"/>
  <c r="F460" i="2"/>
  <c r="D461" i="2"/>
  <c r="E461" i="2"/>
  <c r="F461" i="2"/>
  <c r="D462" i="2"/>
  <c r="E462" i="2"/>
  <c r="F462" i="2"/>
  <c r="D463" i="2"/>
  <c r="E463" i="2"/>
  <c r="F463" i="2"/>
  <c r="D464" i="2"/>
  <c r="E464" i="2"/>
  <c r="F464" i="2"/>
  <c r="D465" i="2"/>
  <c r="E465" i="2"/>
  <c r="F465" i="2"/>
  <c r="D466" i="2"/>
  <c r="E466" i="2"/>
  <c r="F466" i="2"/>
  <c r="D467" i="2"/>
  <c r="E467" i="2"/>
  <c r="F467" i="2"/>
  <c r="D468" i="2"/>
  <c r="E468" i="2"/>
  <c r="F468" i="2"/>
  <c r="E449" i="2"/>
  <c r="F449" i="2"/>
  <c r="D449" i="2"/>
  <c r="B492" i="2"/>
  <c r="D239" i="2"/>
  <c r="E239" i="2"/>
  <c r="F239" i="2"/>
  <c r="D240" i="2"/>
  <c r="E240" i="2"/>
  <c r="F240" i="2"/>
  <c r="D241" i="2"/>
  <c r="E241" i="2"/>
  <c r="F241" i="2"/>
  <c r="D242" i="2"/>
  <c r="E242" i="2"/>
  <c r="F242" i="2"/>
  <c r="D243" i="2"/>
  <c r="E243" i="2"/>
  <c r="F243" i="2"/>
  <c r="D244" i="2"/>
  <c r="E244" i="2"/>
  <c r="F244" i="2"/>
  <c r="D245" i="2"/>
  <c r="E245" i="2"/>
  <c r="F245" i="2"/>
  <c r="D246" i="2"/>
  <c r="E246" i="2"/>
  <c r="F246" i="2"/>
  <c r="D247" i="2"/>
  <c r="E247" i="2"/>
  <c r="F247" i="2"/>
  <c r="D248" i="2"/>
  <c r="E248" i="2"/>
  <c r="F248" i="2"/>
  <c r="D249" i="2"/>
  <c r="E249" i="2"/>
  <c r="F249" i="2"/>
  <c r="D250" i="2"/>
  <c r="E250" i="2"/>
  <c r="F250" i="2"/>
  <c r="D251" i="2"/>
  <c r="E251" i="2"/>
  <c r="F251" i="2"/>
  <c r="D252" i="2"/>
  <c r="E252" i="2"/>
  <c r="F252" i="2"/>
  <c r="D253" i="2"/>
  <c r="E253" i="2"/>
  <c r="F253" i="2"/>
  <c r="D254" i="2"/>
  <c r="E254" i="2"/>
  <c r="F254" i="2"/>
  <c r="D255" i="2"/>
  <c r="E255" i="2"/>
  <c r="F255" i="2"/>
  <c r="D256" i="2"/>
  <c r="E256" i="2"/>
  <c r="F256" i="2"/>
  <c r="D257" i="2"/>
  <c r="E257" i="2"/>
  <c r="F257" i="2"/>
  <c r="E238" i="2"/>
  <c r="F238" i="2"/>
  <c r="D238" i="2"/>
  <c r="D165" i="2"/>
  <c r="E165" i="2"/>
  <c r="F165" i="2"/>
  <c r="D166" i="2"/>
  <c r="E166" i="2"/>
  <c r="F166" i="2"/>
  <c r="D167" i="2"/>
  <c r="E167" i="2"/>
  <c r="F167" i="2"/>
  <c r="D168" i="2"/>
  <c r="E168" i="2"/>
  <c r="F168" i="2"/>
  <c r="D169" i="2"/>
  <c r="E169" i="2"/>
  <c r="F169" i="2"/>
  <c r="D170" i="2"/>
  <c r="E170" i="2"/>
  <c r="F170" i="2"/>
  <c r="D171" i="2"/>
  <c r="E171" i="2"/>
  <c r="F171" i="2"/>
  <c r="D172" i="2"/>
  <c r="E172" i="2"/>
  <c r="F172" i="2"/>
  <c r="D173" i="2"/>
  <c r="E173" i="2"/>
  <c r="F173" i="2"/>
  <c r="D174" i="2"/>
  <c r="E174" i="2"/>
  <c r="F174" i="2"/>
  <c r="D175" i="2"/>
  <c r="E175" i="2"/>
  <c r="F175" i="2"/>
  <c r="D176" i="2"/>
  <c r="E176" i="2"/>
  <c r="F176" i="2"/>
  <c r="D177" i="2"/>
  <c r="E177" i="2"/>
  <c r="F177" i="2"/>
  <c r="D178" i="2"/>
  <c r="E178" i="2"/>
  <c r="F178" i="2"/>
  <c r="D179" i="2"/>
  <c r="E179" i="2"/>
  <c r="F179" i="2"/>
  <c r="D180" i="2"/>
  <c r="E180" i="2"/>
  <c r="F180" i="2"/>
  <c r="D181" i="2"/>
  <c r="E181" i="2"/>
  <c r="F181" i="2"/>
  <c r="D182" i="2"/>
  <c r="E182" i="2"/>
  <c r="F182" i="2"/>
  <c r="D183" i="2"/>
  <c r="E183" i="2"/>
  <c r="F183" i="2"/>
  <c r="E164" i="2"/>
  <c r="F164" i="2"/>
  <c r="D164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E22" i="2"/>
  <c r="F22" i="2"/>
  <c r="D22" i="2"/>
  <c r="B1777" i="2"/>
  <c r="B1754" i="2"/>
  <c r="B1731" i="2"/>
  <c r="B1708" i="2"/>
  <c r="B1685" i="2"/>
  <c r="F1777" i="2"/>
  <c r="E1777" i="2"/>
  <c r="D1777" i="2"/>
  <c r="F1754" i="2"/>
  <c r="E1754" i="2"/>
  <c r="D1754" i="2"/>
  <c r="F1731" i="2"/>
  <c r="E1731" i="2"/>
  <c r="D1731" i="2"/>
  <c r="F1708" i="2"/>
  <c r="E1708" i="2"/>
  <c r="D1708" i="2"/>
  <c r="F1685" i="2"/>
  <c r="E1685" i="2"/>
  <c r="D1685" i="2"/>
  <c r="B1662" i="2"/>
  <c r="B1639" i="2"/>
  <c r="B1616" i="2"/>
  <c r="B1593" i="2"/>
  <c r="B1570" i="2"/>
  <c r="B1547" i="2"/>
  <c r="B1524" i="2"/>
  <c r="F1662" i="2"/>
  <c r="E1662" i="2"/>
  <c r="D1662" i="2"/>
  <c r="F1639" i="2"/>
  <c r="E1639" i="2"/>
  <c r="D1639" i="2"/>
  <c r="B1198" i="2"/>
  <c r="B1221" i="2"/>
  <c r="B1244" i="2"/>
  <c r="B1267" i="2"/>
  <c r="B1290" i="2"/>
  <c r="B1313" i="2"/>
  <c r="B1336" i="2"/>
  <c r="B1359" i="2"/>
  <c r="B1382" i="2"/>
  <c r="B1405" i="2"/>
  <c r="B1428" i="2"/>
  <c r="B1451" i="2"/>
  <c r="B1474" i="2"/>
  <c r="F1474" i="2"/>
  <c r="E1474" i="2"/>
  <c r="D1474" i="2"/>
  <c r="F1451" i="2"/>
  <c r="E1451" i="2"/>
  <c r="D1451" i="2"/>
  <c r="F1428" i="2"/>
  <c r="E1428" i="2"/>
  <c r="D1428" i="2"/>
  <c r="F1405" i="2"/>
  <c r="E1405" i="2"/>
  <c r="D1405" i="2"/>
  <c r="F1382" i="2"/>
  <c r="E1382" i="2"/>
  <c r="D1382" i="2"/>
  <c r="F1359" i="2"/>
  <c r="E1359" i="2"/>
  <c r="D1359" i="2"/>
  <c r="F1336" i="2"/>
  <c r="E1336" i="2"/>
  <c r="D1336" i="2"/>
  <c r="F1313" i="2"/>
  <c r="E1313" i="2"/>
  <c r="D1313" i="2"/>
  <c r="B941" i="2"/>
  <c r="B964" i="2"/>
  <c r="B987" i="2"/>
  <c r="B1010" i="2"/>
  <c r="B1033" i="2"/>
  <c r="B1056" i="2"/>
  <c r="B1079" i="2"/>
  <c r="B1102" i="2"/>
  <c r="B1125" i="2"/>
  <c r="B1148" i="2"/>
  <c r="F1148" i="2"/>
  <c r="E1148" i="2"/>
  <c r="D1148" i="2"/>
  <c r="F1125" i="2"/>
  <c r="E1125" i="2"/>
  <c r="D1125" i="2"/>
  <c r="F1102" i="2"/>
  <c r="E1102" i="2"/>
  <c r="D1102" i="2"/>
  <c r="F1079" i="2"/>
  <c r="E1079" i="2"/>
  <c r="D1079" i="2"/>
  <c r="F1056" i="2"/>
  <c r="E1056" i="2"/>
  <c r="D1056" i="2"/>
  <c r="F1033" i="2"/>
  <c r="E1033" i="2"/>
  <c r="D1033" i="2"/>
  <c r="B918" i="2"/>
  <c r="B868" i="2"/>
  <c r="F868" i="2"/>
  <c r="E868" i="2"/>
  <c r="D868" i="2"/>
  <c r="B845" i="2"/>
  <c r="B822" i="2"/>
  <c r="B799" i="2"/>
  <c r="B776" i="2"/>
  <c r="B753" i="2"/>
  <c r="B584" i="2"/>
  <c r="B561" i="2"/>
  <c r="B538" i="2"/>
  <c r="B515" i="2"/>
  <c r="B327" i="2"/>
  <c r="B304" i="2"/>
  <c r="B281" i="2"/>
  <c r="B230" i="2"/>
  <c r="B207" i="2"/>
  <c r="B157" i="2"/>
  <c r="B134" i="2"/>
  <c r="B111" i="2"/>
  <c r="B88" i="2"/>
  <c r="B65" i="2"/>
  <c r="L58" i="1" s="1"/>
  <c r="B703" i="2"/>
  <c r="B680" i="2"/>
  <c r="B657" i="2"/>
  <c r="B634" i="2"/>
  <c r="F584" i="2"/>
  <c r="E584" i="2"/>
  <c r="D584" i="2"/>
  <c r="F561" i="2"/>
  <c r="E561" i="2"/>
  <c r="D561" i="2"/>
  <c r="F538" i="2"/>
  <c r="E538" i="2"/>
  <c r="D538" i="2"/>
  <c r="F515" i="2"/>
  <c r="E515" i="2"/>
  <c r="D515" i="2"/>
  <c r="D634" i="2"/>
  <c r="E634" i="2"/>
  <c r="F634" i="2"/>
  <c r="D657" i="2"/>
  <c r="D93" i="1"/>
  <c r="C93" i="1"/>
  <c r="F1616" i="2"/>
  <c r="E1616" i="2"/>
  <c r="D1616" i="2"/>
  <c r="F1593" i="2"/>
  <c r="E1593" i="2"/>
  <c r="D1593" i="2"/>
  <c r="F1570" i="2"/>
  <c r="E1570" i="2"/>
  <c r="D1570" i="2"/>
  <c r="F1547" i="2"/>
  <c r="E1547" i="2"/>
  <c r="D1547" i="2"/>
  <c r="F1524" i="2"/>
  <c r="E1524" i="2"/>
  <c r="D1524" i="2"/>
  <c r="F1290" i="2"/>
  <c r="E1290" i="2"/>
  <c r="D1290" i="2"/>
  <c r="F1267" i="2"/>
  <c r="E1267" i="2"/>
  <c r="D1267" i="2"/>
  <c r="F1244" i="2"/>
  <c r="E1244" i="2"/>
  <c r="D1244" i="2"/>
  <c r="F1221" i="2"/>
  <c r="E1221" i="2"/>
  <c r="D1221" i="2"/>
  <c r="F1198" i="2"/>
  <c r="E1198" i="2"/>
  <c r="D1198" i="2"/>
  <c r="F1010" i="2"/>
  <c r="E1010" i="2"/>
  <c r="D1010" i="2"/>
  <c r="F987" i="2"/>
  <c r="E987" i="2"/>
  <c r="D987" i="2"/>
  <c r="F964" i="2"/>
  <c r="E964" i="2"/>
  <c r="D964" i="2"/>
  <c r="F941" i="2"/>
  <c r="E941" i="2"/>
  <c r="D941" i="2"/>
  <c r="F918" i="2"/>
  <c r="E918" i="2"/>
  <c r="D918" i="2"/>
  <c r="F845" i="2"/>
  <c r="E845" i="2"/>
  <c r="D845" i="2"/>
  <c r="F822" i="2"/>
  <c r="E822" i="2"/>
  <c r="D822" i="2"/>
  <c r="F799" i="2"/>
  <c r="E799" i="2"/>
  <c r="D799" i="2"/>
  <c r="F776" i="2"/>
  <c r="E776" i="2"/>
  <c r="D776" i="2"/>
  <c r="F753" i="2"/>
  <c r="E753" i="2"/>
  <c r="D753" i="2"/>
  <c r="F65" i="2"/>
  <c r="E65" i="2"/>
  <c r="D65" i="2"/>
  <c r="F88" i="2"/>
  <c r="E88" i="2"/>
  <c r="D88" i="2"/>
  <c r="F111" i="2"/>
  <c r="E111" i="2"/>
  <c r="D111" i="2"/>
  <c r="F134" i="2"/>
  <c r="E134" i="2"/>
  <c r="D134" i="2"/>
  <c r="F157" i="2"/>
  <c r="E157" i="2"/>
  <c r="D157" i="2"/>
  <c r="F207" i="2"/>
  <c r="E207" i="2"/>
  <c r="D207" i="2"/>
  <c r="F230" i="2"/>
  <c r="E230" i="2"/>
  <c r="D230" i="2"/>
  <c r="F703" i="2"/>
  <c r="E703" i="2"/>
  <c r="D703" i="2"/>
  <c r="F680" i="2"/>
  <c r="E680" i="2"/>
  <c r="D680" i="2"/>
  <c r="F657" i="2"/>
  <c r="E657" i="2"/>
  <c r="F327" i="2"/>
  <c r="E327" i="2"/>
  <c r="D327" i="2"/>
  <c r="F304" i="2"/>
  <c r="E304" i="2"/>
  <c r="D304" i="2"/>
  <c r="F281" i="2"/>
  <c r="E281" i="2"/>
  <c r="D281" i="2"/>
  <c r="D164" i="1"/>
  <c r="C164" i="1"/>
  <c r="D147" i="1"/>
  <c r="C147" i="1"/>
  <c r="D129" i="1"/>
  <c r="C129" i="1"/>
  <c r="D113" i="1"/>
  <c r="C113" i="1"/>
  <c r="D102" i="1"/>
  <c r="C102" i="1"/>
  <c r="D70" i="1"/>
  <c r="C70" i="1"/>
  <c r="C63" i="1"/>
  <c r="S22" i="1" l="1"/>
  <c r="S23" i="1"/>
  <c r="S19" i="1"/>
  <c r="S20" i="1"/>
  <c r="S25" i="1"/>
  <c r="S24" i="1"/>
  <c r="R27" i="1"/>
  <c r="S21" i="1"/>
  <c r="S18" i="1"/>
  <c r="S26" i="1"/>
  <c r="J83" i="1"/>
  <c r="G83" i="1"/>
  <c r="G442" i="2"/>
  <c r="H422" i="2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L82" i="1" s="1"/>
  <c r="H400" i="2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L81" i="1" s="1"/>
  <c r="G419" i="2"/>
  <c r="G396" i="2"/>
  <c r="G350" i="2"/>
  <c r="H376" i="2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L80" i="1" s="1"/>
  <c r="H354" i="2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G373" i="2"/>
  <c r="H330" i="2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1294" i="2"/>
  <c r="H1295" i="2" s="1"/>
  <c r="H1296" i="2" s="1"/>
  <c r="H1297" i="2" s="1"/>
  <c r="H1298" i="2" s="1"/>
  <c r="H1299" i="2" s="1"/>
  <c r="H1300" i="2" s="1"/>
  <c r="H1301" i="2" s="1"/>
  <c r="H1302" i="2" s="1"/>
  <c r="H1303" i="2" s="1"/>
  <c r="H1304" i="2" s="1"/>
  <c r="H1305" i="2" s="1"/>
  <c r="H1306" i="2" s="1"/>
  <c r="H1307" i="2" s="1"/>
  <c r="H1308" i="2" s="1"/>
  <c r="H1309" i="2" s="1"/>
  <c r="H1310" i="2" s="1"/>
  <c r="H1311" i="2" s="1"/>
  <c r="H1312" i="2" s="1"/>
  <c r="H1313" i="2" s="1"/>
  <c r="L139" i="1" s="1"/>
  <c r="H1386" i="2"/>
  <c r="H1387" i="2" s="1"/>
  <c r="H1388" i="2" s="1"/>
  <c r="H1389" i="2" s="1"/>
  <c r="H1390" i="2" s="1"/>
  <c r="H1391" i="2" s="1"/>
  <c r="H1392" i="2" s="1"/>
  <c r="H1393" i="2" s="1"/>
  <c r="H1394" i="2" s="1"/>
  <c r="H1395" i="2" s="1"/>
  <c r="H1396" i="2" s="1"/>
  <c r="H1397" i="2" s="1"/>
  <c r="H1398" i="2" s="1"/>
  <c r="H1399" i="2" s="1"/>
  <c r="H1400" i="2" s="1"/>
  <c r="H1401" i="2" s="1"/>
  <c r="H1402" i="2" s="1"/>
  <c r="H1403" i="2" s="1"/>
  <c r="H1404" i="2" s="1"/>
  <c r="H1405" i="2" s="1"/>
  <c r="L143" i="1" s="1"/>
  <c r="H308" i="2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L77" i="1" s="1"/>
  <c r="H1202" i="2"/>
  <c r="H1203" i="2" s="1"/>
  <c r="H1204" i="2" s="1"/>
  <c r="H1205" i="2" s="1"/>
  <c r="H1206" i="2" s="1"/>
  <c r="H1207" i="2" s="1"/>
  <c r="H1208" i="2" s="1"/>
  <c r="H1209" i="2" s="1"/>
  <c r="H1210" i="2" s="1"/>
  <c r="H1211" i="2" s="1"/>
  <c r="H1212" i="2" s="1"/>
  <c r="H1213" i="2" s="1"/>
  <c r="H1214" i="2" s="1"/>
  <c r="H1215" i="2" s="1"/>
  <c r="H1216" i="2" s="1"/>
  <c r="H1217" i="2" s="1"/>
  <c r="H1218" i="2" s="1"/>
  <c r="H1219" i="2" s="1"/>
  <c r="H1220" i="2" s="1"/>
  <c r="H1221" i="2" s="1"/>
  <c r="L135" i="1" s="1"/>
  <c r="H285" i="2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L76" i="1" s="1"/>
  <c r="G240" i="2"/>
  <c r="G252" i="2"/>
  <c r="G729" i="2"/>
  <c r="G177" i="2"/>
  <c r="G173" i="2"/>
  <c r="G1156" i="2"/>
  <c r="G178" i="2"/>
  <c r="G175" i="2"/>
  <c r="G606" i="2"/>
  <c r="G65" i="2"/>
  <c r="G1500" i="2"/>
  <c r="G1496" i="2"/>
  <c r="G165" i="2"/>
  <c r="G181" i="2"/>
  <c r="G600" i="2"/>
  <c r="G725" i="2"/>
  <c r="G875" i="2"/>
  <c r="H1735" i="2"/>
  <c r="H1736" i="2" s="1"/>
  <c r="H1737" i="2" s="1"/>
  <c r="H1738" i="2" s="1"/>
  <c r="H1739" i="2" s="1"/>
  <c r="H1740" i="2" s="1"/>
  <c r="H1741" i="2" s="1"/>
  <c r="H1742" i="2" s="1"/>
  <c r="H1743" i="2" s="1"/>
  <c r="H1744" i="2" s="1"/>
  <c r="H1745" i="2" s="1"/>
  <c r="H1746" i="2" s="1"/>
  <c r="H1747" i="2" s="1"/>
  <c r="H1748" i="2" s="1"/>
  <c r="H1749" i="2" s="1"/>
  <c r="H1750" i="2" s="1"/>
  <c r="H1751" i="2" s="1"/>
  <c r="H1752" i="2" s="1"/>
  <c r="H1753" i="2" s="1"/>
  <c r="H1754" i="2" s="1"/>
  <c r="M162" i="1" s="1"/>
  <c r="G239" i="2"/>
  <c r="G255" i="2"/>
  <c r="G450" i="2"/>
  <c r="G449" i="2"/>
  <c r="H449" i="2" s="1"/>
  <c r="G238" i="2"/>
  <c r="H238" i="2" s="1"/>
  <c r="G254" i="2"/>
  <c r="G250" i="2"/>
  <c r="J63" i="1"/>
  <c r="G70" i="1"/>
  <c r="G113" i="1"/>
  <c r="J113" i="1"/>
  <c r="J93" i="1"/>
  <c r="J102" i="1"/>
  <c r="P27" i="1"/>
  <c r="J164" i="1"/>
  <c r="J147" i="1"/>
  <c r="J129" i="1"/>
  <c r="G179" i="2"/>
  <c r="G176" i="2"/>
  <c r="G166" i="2"/>
  <c r="G182" i="2"/>
  <c r="G167" i="2"/>
  <c r="G183" i="2"/>
  <c r="G251" i="2"/>
  <c r="G247" i="2"/>
  <c r="G592" i="2"/>
  <c r="G711" i="2"/>
  <c r="G878" i="2"/>
  <c r="G894" i="2"/>
  <c r="G452" i="2"/>
  <c r="G241" i="2"/>
  <c r="G257" i="2"/>
  <c r="G594" i="2"/>
  <c r="G610" i="2"/>
  <c r="G723" i="2"/>
  <c r="G727" i="2"/>
  <c r="G710" i="2"/>
  <c r="G726" i="2"/>
  <c r="G599" i="2"/>
  <c r="G607" i="2"/>
  <c r="G1158" i="2"/>
  <c r="G1174" i="2"/>
  <c r="G1481" i="2"/>
  <c r="G1497" i="2"/>
  <c r="G164" i="2"/>
  <c r="G180" i="2"/>
  <c r="H1528" i="2"/>
  <c r="H1529" i="2" s="1"/>
  <c r="H1530" i="2" s="1"/>
  <c r="H1531" i="2" s="1"/>
  <c r="H1532" i="2" s="1"/>
  <c r="H1533" i="2" s="1"/>
  <c r="H1534" i="2" s="1"/>
  <c r="H1535" i="2" s="1"/>
  <c r="H1536" i="2" s="1"/>
  <c r="H1537" i="2" s="1"/>
  <c r="H1538" i="2" s="1"/>
  <c r="H1539" i="2" s="1"/>
  <c r="H1540" i="2" s="1"/>
  <c r="H1541" i="2" s="1"/>
  <c r="H1542" i="2" s="1"/>
  <c r="H1543" i="2" s="1"/>
  <c r="H1544" i="2" s="1"/>
  <c r="H1545" i="2" s="1"/>
  <c r="H1546" i="2" s="1"/>
  <c r="H1547" i="2" s="1"/>
  <c r="M153" i="1" s="1"/>
  <c r="G605" i="2"/>
  <c r="G1171" i="2"/>
  <c r="H1620" i="2"/>
  <c r="H1621" i="2" s="1"/>
  <c r="H1622" i="2" s="1"/>
  <c r="H1623" i="2" s="1"/>
  <c r="H1624" i="2" s="1"/>
  <c r="H1625" i="2" s="1"/>
  <c r="H1626" i="2" s="1"/>
  <c r="H1627" i="2" s="1"/>
  <c r="H1628" i="2" s="1"/>
  <c r="H1629" i="2" s="1"/>
  <c r="H1630" i="2" s="1"/>
  <c r="H1631" i="2" s="1"/>
  <c r="H1632" i="2" s="1"/>
  <c r="H1633" i="2" s="1"/>
  <c r="H1634" i="2" s="1"/>
  <c r="H1635" i="2" s="1"/>
  <c r="H1636" i="2" s="1"/>
  <c r="H1637" i="2" s="1"/>
  <c r="H1638" i="2" s="1"/>
  <c r="H1639" i="2" s="1"/>
  <c r="M157" i="1" s="1"/>
  <c r="H1712" i="2"/>
  <c r="H1713" i="2" s="1"/>
  <c r="H1714" i="2" s="1"/>
  <c r="H1715" i="2" s="1"/>
  <c r="H1716" i="2" s="1"/>
  <c r="H1717" i="2" s="1"/>
  <c r="H1718" i="2" s="1"/>
  <c r="H1719" i="2" s="1"/>
  <c r="H1720" i="2" s="1"/>
  <c r="H1721" i="2" s="1"/>
  <c r="H1722" i="2" s="1"/>
  <c r="H1723" i="2" s="1"/>
  <c r="H1724" i="2" s="1"/>
  <c r="H1725" i="2" s="1"/>
  <c r="H1726" i="2" s="1"/>
  <c r="H1727" i="2" s="1"/>
  <c r="H1728" i="2" s="1"/>
  <c r="H1729" i="2" s="1"/>
  <c r="H1730" i="2" s="1"/>
  <c r="H1731" i="2" s="1"/>
  <c r="M161" i="1" s="1"/>
  <c r="G40" i="2"/>
  <c r="G22" i="2"/>
  <c r="G728" i="2"/>
  <c r="G593" i="2"/>
  <c r="G712" i="2"/>
  <c r="G253" i="2"/>
  <c r="G890" i="2"/>
  <c r="G1155" i="2"/>
  <c r="G609" i="2"/>
  <c r="G591" i="2"/>
  <c r="H591" i="2" s="1"/>
  <c r="G304" i="2"/>
  <c r="G451" i="2"/>
  <c r="G463" i="2"/>
  <c r="G724" i="2"/>
  <c r="H944" i="2"/>
  <c r="G719" i="2"/>
  <c r="G464" i="2"/>
  <c r="G462" i="2"/>
  <c r="G174" i="2"/>
  <c r="H261" i="2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L75" i="1" s="1"/>
  <c r="G256" i="2"/>
  <c r="G465" i="2"/>
  <c r="G889" i="2"/>
  <c r="G1499" i="2"/>
  <c r="H1270" i="2"/>
  <c r="G466" i="2"/>
  <c r="G172" i="2"/>
  <c r="H495" i="2"/>
  <c r="H496" i="2" s="1"/>
  <c r="H497" i="2" s="1"/>
  <c r="H498" i="2" s="1"/>
  <c r="H499" i="2" s="1"/>
  <c r="H500" i="2" s="1"/>
  <c r="H501" i="2" s="1"/>
  <c r="H502" i="2" s="1"/>
  <c r="H503" i="2" s="1"/>
  <c r="H504" i="2" s="1"/>
  <c r="H505" i="2" s="1"/>
  <c r="H506" i="2" s="1"/>
  <c r="H507" i="2" s="1"/>
  <c r="H508" i="2" s="1"/>
  <c r="H509" i="2" s="1"/>
  <c r="H510" i="2" s="1"/>
  <c r="H511" i="2" s="1"/>
  <c r="H512" i="2" s="1"/>
  <c r="H513" i="2" s="1"/>
  <c r="H514" i="2" s="1"/>
  <c r="H515" i="2" s="1"/>
  <c r="L89" i="1" s="1"/>
  <c r="G39" i="2"/>
  <c r="G327" i="2"/>
  <c r="G891" i="2"/>
  <c r="G1168" i="2"/>
  <c r="G713" i="2"/>
  <c r="G468" i="2"/>
  <c r="G1484" i="2"/>
  <c r="G1483" i="2"/>
  <c r="G1490" i="2"/>
  <c r="G1482" i="2"/>
  <c r="G1498" i="2"/>
  <c r="G1491" i="2"/>
  <c r="G1492" i="2"/>
  <c r="G1493" i="2"/>
  <c r="G1494" i="2"/>
  <c r="G1489" i="2"/>
  <c r="G1495" i="2"/>
  <c r="G1485" i="2"/>
  <c r="G1486" i="2"/>
  <c r="G1487" i="2"/>
  <c r="G1488" i="2"/>
  <c r="G1169" i="2"/>
  <c r="G1157" i="2"/>
  <c r="G1173" i="2"/>
  <c r="G1164" i="2"/>
  <c r="G1163" i="2"/>
  <c r="G1172" i="2"/>
  <c r="G1167" i="2"/>
  <c r="G1170" i="2"/>
  <c r="G1165" i="2"/>
  <c r="G1166" i="2"/>
  <c r="G1159" i="2"/>
  <c r="G1160" i="2"/>
  <c r="G1161" i="2"/>
  <c r="G1162" i="2"/>
  <c r="G893" i="2"/>
  <c r="G877" i="2"/>
  <c r="G884" i="2"/>
  <c r="G888" i="2"/>
  <c r="G883" i="2"/>
  <c r="G887" i="2"/>
  <c r="G885" i="2"/>
  <c r="G886" i="2"/>
  <c r="G876" i="2"/>
  <c r="G892" i="2"/>
  <c r="G879" i="2"/>
  <c r="G880" i="2"/>
  <c r="G881" i="2"/>
  <c r="G882" i="2"/>
  <c r="G718" i="2"/>
  <c r="G722" i="2"/>
  <c r="G720" i="2"/>
  <c r="G721" i="2"/>
  <c r="G714" i="2"/>
  <c r="G715" i="2"/>
  <c r="G716" i="2"/>
  <c r="G717" i="2"/>
  <c r="G596" i="2"/>
  <c r="G608" i="2"/>
  <c r="G597" i="2"/>
  <c r="G598" i="2"/>
  <c r="G601" i="2"/>
  <c r="G602" i="2"/>
  <c r="G603" i="2"/>
  <c r="G604" i="2"/>
  <c r="G595" i="2"/>
  <c r="G461" i="2"/>
  <c r="G459" i="2"/>
  <c r="G460" i="2"/>
  <c r="G457" i="2"/>
  <c r="G458" i="2"/>
  <c r="G467" i="2"/>
  <c r="G453" i="2"/>
  <c r="G454" i="2"/>
  <c r="G455" i="2"/>
  <c r="G456" i="2"/>
  <c r="G246" i="2"/>
  <c r="G243" i="2"/>
  <c r="G248" i="2"/>
  <c r="G249" i="2"/>
  <c r="G244" i="2"/>
  <c r="G245" i="2"/>
  <c r="G242" i="2"/>
  <c r="G281" i="2"/>
  <c r="G168" i="2"/>
  <c r="G169" i="2"/>
  <c r="G170" i="2"/>
  <c r="G171" i="2"/>
  <c r="G38" i="2"/>
  <c r="G30" i="2"/>
  <c r="G37" i="2"/>
  <c r="G31" i="2"/>
  <c r="H91" i="2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L60" i="1" s="1"/>
  <c r="G24" i="2"/>
  <c r="G23" i="2"/>
  <c r="G32" i="2"/>
  <c r="G33" i="2"/>
  <c r="G26" i="2"/>
  <c r="G27" i="2"/>
  <c r="G41" i="2"/>
  <c r="G25" i="2"/>
  <c r="G34" i="2"/>
  <c r="G29" i="2"/>
  <c r="G36" i="2"/>
  <c r="G28" i="2"/>
  <c r="G35" i="2"/>
  <c r="H1758" i="2"/>
  <c r="H1759" i="2" s="1"/>
  <c r="H1760" i="2" s="1"/>
  <c r="H1761" i="2" s="1"/>
  <c r="H1762" i="2" s="1"/>
  <c r="H1763" i="2" s="1"/>
  <c r="H1764" i="2" s="1"/>
  <c r="H1765" i="2" s="1"/>
  <c r="H1766" i="2" s="1"/>
  <c r="H1767" i="2" s="1"/>
  <c r="H1768" i="2" s="1"/>
  <c r="H1769" i="2" s="1"/>
  <c r="H1770" i="2" s="1"/>
  <c r="H1771" i="2" s="1"/>
  <c r="H1772" i="2" s="1"/>
  <c r="H1773" i="2" s="1"/>
  <c r="H1774" i="2" s="1"/>
  <c r="H1775" i="2" s="1"/>
  <c r="H1776" i="2" s="1"/>
  <c r="H1777" i="2" s="1"/>
  <c r="M163" i="1" s="1"/>
  <c r="H1574" i="2"/>
  <c r="H1575" i="2" s="1"/>
  <c r="H1576" i="2" s="1"/>
  <c r="H1577" i="2" s="1"/>
  <c r="H1578" i="2" s="1"/>
  <c r="H1579" i="2" s="1"/>
  <c r="H1580" i="2" s="1"/>
  <c r="H1581" i="2" s="1"/>
  <c r="H1582" i="2" s="1"/>
  <c r="H1583" i="2" s="1"/>
  <c r="H1584" i="2" s="1"/>
  <c r="H1585" i="2" s="1"/>
  <c r="H1586" i="2" s="1"/>
  <c r="H1587" i="2" s="1"/>
  <c r="H1588" i="2" s="1"/>
  <c r="H1589" i="2" s="1"/>
  <c r="H1590" i="2" s="1"/>
  <c r="H1591" i="2" s="1"/>
  <c r="H1592" i="2" s="1"/>
  <c r="H1593" i="2" s="1"/>
  <c r="M155" i="1" s="1"/>
  <c r="G1524" i="2"/>
  <c r="H1551" i="2"/>
  <c r="H1552" i="2" s="1"/>
  <c r="H1553" i="2" s="1"/>
  <c r="H1554" i="2" s="1"/>
  <c r="H1555" i="2" s="1"/>
  <c r="H1556" i="2" s="1"/>
  <c r="H1557" i="2" s="1"/>
  <c r="H1558" i="2" s="1"/>
  <c r="H1559" i="2" s="1"/>
  <c r="H1560" i="2" s="1"/>
  <c r="H1561" i="2" s="1"/>
  <c r="H1562" i="2" s="1"/>
  <c r="H1563" i="2" s="1"/>
  <c r="H1564" i="2" s="1"/>
  <c r="H1565" i="2" s="1"/>
  <c r="H1566" i="2" s="1"/>
  <c r="H1567" i="2" s="1"/>
  <c r="H1568" i="2" s="1"/>
  <c r="H1569" i="2" s="1"/>
  <c r="H1570" i="2" s="1"/>
  <c r="M154" i="1" s="1"/>
  <c r="H1597" i="2"/>
  <c r="H1598" i="2" s="1"/>
  <c r="H1599" i="2" s="1"/>
  <c r="H1600" i="2" s="1"/>
  <c r="H1601" i="2" s="1"/>
  <c r="H1602" i="2" s="1"/>
  <c r="H1603" i="2" s="1"/>
  <c r="H1604" i="2" s="1"/>
  <c r="H1605" i="2" s="1"/>
  <c r="H1606" i="2" s="1"/>
  <c r="H1607" i="2" s="1"/>
  <c r="H1608" i="2" s="1"/>
  <c r="H1609" i="2" s="1"/>
  <c r="H1610" i="2" s="1"/>
  <c r="H1611" i="2" s="1"/>
  <c r="H1612" i="2" s="1"/>
  <c r="H1613" i="2" s="1"/>
  <c r="H1614" i="2" s="1"/>
  <c r="H1615" i="2" s="1"/>
  <c r="H1616" i="2" s="1"/>
  <c r="M156" i="1" s="1"/>
  <c r="H1643" i="2"/>
  <c r="H1644" i="2" s="1"/>
  <c r="H1645" i="2" s="1"/>
  <c r="H1646" i="2" s="1"/>
  <c r="H1647" i="2" s="1"/>
  <c r="H1648" i="2" s="1"/>
  <c r="H1649" i="2" s="1"/>
  <c r="H1650" i="2" s="1"/>
  <c r="H1651" i="2" s="1"/>
  <c r="H1652" i="2" s="1"/>
  <c r="H1653" i="2" s="1"/>
  <c r="H1654" i="2" s="1"/>
  <c r="H1655" i="2" s="1"/>
  <c r="H1656" i="2" s="1"/>
  <c r="H1657" i="2" s="1"/>
  <c r="H1658" i="2" s="1"/>
  <c r="H1659" i="2" s="1"/>
  <c r="H1660" i="2" s="1"/>
  <c r="H1661" i="2" s="1"/>
  <c r="H1662" i="2" s="1"/>
  <c r="M158" i="1" s="1"/>
  <c r="H1689" i="2"/>
  <c r="H1690" i="2" s="1"/>
  <c r="H1691" i="2" s="1"/>
  <c r="H1692" i="2" s="1"/>
  <c r="H1693" i="2" s="1"/>
  <c r="H1694" i="2" s="1"/>
  <c r="H1695" i="2" s="1"/>
  <c r="H1696" i="2" s="1"/>
  <c r="H1697" i="2" s="1"/>
  <c r="H1698" i="2" s="1"/>
  <c r="H1699" i="2" s="1"/>
  <c r="H1700" i="2" s="1"/>
  <c r="H1701" i="2" s="1"/>
  <c r="H1702" i="2" s="1"/>
  <c r="H1703" i="2" s="1"/>
  <c r="H1704" i="2" s="1"/>
  <c r="H1705" i="2" s="1"/>
  <c r="H1706" i="2" s="1"/>
  <c r="H1707" i="2" s="1"/>
  <c r="H1708" i="2" s="1"/>
  <c r="M160" i="1" s="1"/>
  <c r="N27" i="1"/>
  <c r="M27" i="1"/>
  <c r="O27" i="1"/>
  <c r="G63" i="1"/>
  <c r="J70" i="1"/>
  <c r="G129" i="1"/>
  <c r="G164" i="1"/>
  <c r="G147" i="1"/>
  <c r="G102" i="1"/>
  <c r="G93" i="1"/>
  <c r="G1685" i="2"/>
  <c r="G1777" i="2"/>
  <c r="G1593" i="2"/>
  <c r="H1504" i="2"/>
  <c r="H1505" i="2" s="1"/>
  <c r="H1506" i="2" s="1"/>
  <c r="H1507" i="2" s="1"/>
  <c r="H1508" i="2" s="1"/>
  <c r="H1509" i="2" s="1"/>
  <c r="H1510" i="2" s="1"/>
  <c r="H1511" i="2" s="1"/>
  <c r="H1512" i="2" s="1"/>
  <c r="H1513" i="2" s="1"/>
  <c r="H1514" i="2" s="1"/>
  <c r="H1515" i="2" s="1"/>
  <c r="H1516" i="2" s="1"/>
  <c r="H1517" i="2" s="1"/>
  <c r="H1518" i="2" s="1"/>
  <c r="H1519" i="2" s="1"/>
  <c r="H1520" i="2" s="1"/>
  <c r="H1521" i="2" s="1"/>
  <c r="H1522" i="2" s="1"/>
  <c r="H1523" i="2" s="1"/>
  <c r="H1524" i="2" s="1"/>
  <c r="G1639" i="2"/>
  <c r="G1616" i="2"/>
  <c r="G1754" i="2"/>
  <c r="G1662" i="2"/>
  <c r="G1731" i="2"/>
  <c r="G1708" i="2"/>
  <c r="H1666" i="2"/>
  <c r="H1667" i="2" s="1"/>
  <c r="H1668" i="2" s="1"/>
  <c r="H1669" i="2" s="1"/>
  <c r="H1670" i="2" s="1"/>
  <c r="H1671" i="2" s="1"/>
  <c r="H1672" i="2" s="1"/>
  <c r="H1673" i="2" s="1"/>
  <c r="H1674" i="2" s="1"/>
  <c r="H1675" i="2" s="1"/>
  <c r="H1676" i="2" s="1"/>
  <c r="H1677" i="2" s="1"/>
  <c r="H1678" i="2" s="1"/>
  <c r="H1679" i="2" s="1"/>
  <c r="H1680" i="2" s="1"/>
  <c r="H1681" i="2" s="1"/>
  <c r="H1682" i="2" s="1"/>
  <c r="H1683" i="2" s="1"/>
  <c r="H1684" i="2" s="1"/>
  <c r="H1685" i="2" s="1"/>
  <c r="M159" i="1" s="1"/>
  <c r="G1570" i="2"/>
  <c r="G1547" i="2"/>
  <c r="F1501" i="2"/>
  <c r="E1501" i="2"/>
  <c r="D1501" i="2"/>
  <c r="H1340" i="2"/>
  <c r="H1341" i="2" s="1"/>
  <c r="H1342" i="2" s="1"/>
  <c r="H1343" i="2" s="1"/>
  <c r="H1344" i="2" s="1"/>
  <c r="H1345" i="2" s="1"/>
  <c r="H1346" i="2" s="1"/>
  <c r="H1347" i="2" s="1"/>
  <c r="H1348" i="2" s="1"/>
  <c r="H1349" i="2" s="1"/>
  <c r="H1350" i="2" s="1"/>
  <c r="H1351" i="2" s="1"/>
  <c r="H1352" i="2" s="1"/>
  <c r="H1353" i="2" s="1"/>
  <c r="H1354" i="2" s="1"/>
  <c r="H1355" i="2" s="1"/>
  <c r="H1356" i="2" s="1"/>
  <c r="H1357" i="2" s="1"/>
  <c r="H1358" i="2" s="1"/>
  <c r="H1359" i="2" s="1"/>
  <c r="L141" i="1" s="1"/>
  <c r="H1432" i="2"/>
  <c r="H1433" i="2" s="1"/>
  <c r="H1434" i="2" s="1"/>
  <c r="H1435" i="2" s="1"/>
  <c r="H1436" i="2" s="1"/>
  <c r="H1437" i="2" s="1"/>
  <c r="H1438" i="2" s="1"/>
  <c r="H1439" i="2" s="1"/>
  <c r="H1440" i="2" s="1"/>
  <c r="H1441" i="2" s="1"/>
  <c r="H1442" i="2" s="1"/>
  <c r="H1443" i="2" s="1"/>
  <c r="H1444" i="2" s="1"/>
  <c r="H1445" i="2" s="1"/>
  <c r="H1446" i="2" s="1"/>
  <c r="H1447" i="2" s="1"/>
  <c r="H1448" i="2" s="1"/>
  <c r="H1449" i="2" s="1"/>
  <c r="H1450" i="2" s="1"/>
  <c r="H1451" i="2" s="1"/>
  <c r="L145" i="1" s="1"/>
  <c r="H1225" i="2"/>
  <c r="H1226" i="2" s="1"/>
  <c r="H1227" i="2" s="1"/>
  <c r="H1228" i="2" s="1"/>
  <c r="H1229" i="2" s="1"/>
  <c r="H1230" i="2" s="1"/>
  <c r="H1231" i="2" s="1"/>
  <c r="H1232" i="2" s="1"/>
  <c r="H1233" i="2" s="1"/>
  <c r="H1234" i="2" s="1"/>
  <c r="H1235" i="2" s="1"/>
  <c r="H1236" i="2" s="1"/>
  <c r="H1237" i="2" s="1"/>
  <c r="H1238" i="2" s="1"/>
  <c r="H1239" i="2" s="1"/>
  <c r="H1240" i="2" s="1"/>
  <c r="H1241" i="2" s="1"/>
  <c r="H1242" i="2" s="1"/>
  <c r="H1243" i="2" s="1"/>
  <c r="H1244" i="2" s="1"/>
  <c r="L136" i="1" s="1"/>
  <c r="H1317" i="2"/>
  <c r="H1318" i="2" s="1"/>
  <c r="H1319" i="2" s="1"/>
  <c r="H1320" i="2" s="1"/>
  <c r="H1321" i="2" s="1"/>
  <c r="H1322" i="2" s="1"/>
  <c r="H1323" i="2" s="1"/>
  <c r="H1324" i="2" s="1"/>
  <c r="H1325" i="2" s="1"/>
  <c r="H1326" i="2" s="1"/>
  <c r="H1327" i="2" s="1"/>
  <c r="H1328" i="2" s="1"/>
  <c r="H1329" i="2" s="1"/>
  <c r="H1330" i="2" s="1"/>
  <c r="H1331" i="2" s="1"/>
  <c r="H1332" i="2" s="1"/>
  <c r="H1333" i="2" s="1"/>
  <c r="H1334" i="2" s="1"/>
  <c r="H1335" i="2" s="1"/>
  <c r="H1336" i="2" s="1"/>
  <c r="L140" i="1" s="1"/>
  <c r="H1409" i="2"/>
  <c r="H1410" i="2" s="1"/>
  <c r="H1411" i="2" s="1"/>
  <c r="H1412" i="2" s="1"/>
  <c r="H1413" i="2" s="1"/>
  <c r="H1414" i="2" s="1"/>
  <c r="H1415" i="2" s="1"/>
  <c r="H1416" i="2" s="1"/>
  <c r="H1417" i="2" s="1"/>
  <c r="H1418" i="2" s="1"/>
  <c r="H1419" i="2" s="1"/>
  <c r="H1420" i="2" s="1"/>
  <c r="H1421" i="2" s="1"/>
  <c r="H1422" i="2" s="1"/>
  <c r="H1423" i="2" s="1"/>
  <c r="H1424" i="2" s="1"/>
  <c r="H1425" i="2" s="1"/>
  <c r="H1426" i="2" s="1"/>
  <c r="H1427" i="2" s="1"/>
  <c r="H1428" i="2" s="1"/>
  <c r="L144" i="1" s="1"/>
  <c r="H1179" i="2"/>
  <c r="H1180" i="2" s="1"/>
  <c r="H1181" i="2" s="1"/>
  <c r="H1182" i="2" s="1"/>
  <c r="H1183" i="2" s="1"/>
  <c r="H1184" i="2" s="1"/>
  <c r="H1185" i="2" s="1"/>
  <c r="H1186" i="2" s="1"/>
  <c r="H1187" i="2" s="1"/>
  <c r="H1188" i="2" s="1"/>
  <c r="H1189" i="2" s="1"/>
  <c r="H1190" i="2" s="1"/>
  <c r="H1191" i="2" s="1"/>
  <c r="H1192" i="2" s="1"/>
  <c r="H1193" i="2" s="1"/>
  <c r="H1194" i="2" s="1"/>
  <c r="H1195" i="2" s="1"/>
  <c r="H1196" i="2" s="1"/>
  <c r="H1197" i="2" s="1"/>
  <c r="H1198" i="2" s="1"/>
  <c r="L134" i="1" s="1"/>
  <c r="H1455" i="2"/>
  <c r="H1456" i="2" s="1"/>
  <c r="H1457" i="2" s="1"/>
  <c r="H1458" i="2" s="1"/>
  <c r="H1459" i="2" s="1"/>
  <c r="H1460" i="2" s="1"/>
  <c r="H1461" i="2" s="1"/>
  <c r="H1462" i="2" s="1"/>
  <c r="H1463" i="2" s="1"/>
  <c r="H1464" i="2" s="1"/>
  <c r="H1465" i="2" s="1"/>
  <c r="H1466" i="2" s="1"/>
  <c r="H1467" i="2" s="1"/>
  <c r="H1468" i="2" s="1"/>
  <c r="H1469" i="2" s="1"/>
  <c r="H1470" i="2" s="1"/>
  <c r="H1471" i="2" s="1"/>
  <c r="H1472" i="2" s="1"/>
  <c r="H1473" i="2" s="1"/>
  <c r="H1474" i="2" s="1"/>
  <c r="L146" i="1" s="1"/>
  <c r="H1129" i="2"/>
  <c r="H1130" i="2" s="1"/>
  <c r="H1131" i="2" s="1"/>
  <c r="H1132" i="2" s="1"/>
  <c r="H1133" i="2" s="1"/>
  <c r="H1134" i="2" s="1"/>
  <c r="H1135" i="2" s="1"/>
  <c r="H1136" i="2" s="1"/>
  <c r="H1137" i="2" s="1"/>
  <c r="H1138" i="2" s="1"/>
  <c r="H1139" i="2" s="1"/>
  <c r="H1140" i="2" s="1"/>
  <c r="H1141" i="2" s="1"/>
  <c r="H1142" i="2" s="1"/>
  <c r="H1143" i="2" s="1"/>
  <c r="H1144" i="2" s="1"/>
  <c r="H1145" i="2" s="1"/>
  <c r="H1146" i="2" s="1"/>
  <c r="H1147" i="2" s="1"/>
  <c r="H1148" i="2" s="1"/>
  <c r="L128" i="1" s="1"/>
  <c r="H968" i="2"/>
  <c r="H969" i="2" s="1"/>
  <c r="H970" i="2" s="1"/>
  <c r="H971" i="2" s="1"/>
  <c r="H972" i="2" s="1"/>
  <c r="H973" i="2" s="1"/>
  <c r="H974" i="2" s="1"/>
  <c r="H975" i="2" s="1"/>
  <c r="H976" i="2" s="1"/>
  <c r="H977" i="2" s="1"/>
  <c r="H978" i="2" s="1"/>
  <c r="H979" i="2" s="1"/>
  <c r="H980" i="2" s="1"/>
  <c r="H981" i="2" s="1"/>
  <c r="H982" i="2" s="1"/>
  <c r="H983" i="2" s="1"/>
  <c r="H984" i="2" s="1"/>
  <c r="H985" i="2" s="1"/>
  <c r="H986" i="2" s="1"/>
  <c r="H987" i="2" s="1"/>
  <c r="L121" i="1" s="1"/>
  <c r="H1060" i="2"/>
  <c r="H1061" i="2" s="1"/>
  <c r="H1062" i="2" s="1"/>
  <c r="H1063" i="2" s="1"/>
  <c r="H1064" i="2" s="1"/>
  <c r="H1065" i="2" s="1"/>
  <c r="H1066" i="2" s="1"/>
  <c r="H1067" i="2" s="1"/>
  <c r="H1068" i="2" s="1"/>
  <c r="H1069" i="2" s="1"/>
  <c r="H1070" i="2" s="1"/>
  <c r="H1071" i="2" s="1"/>
  <c r="H1072" i="2" s="1"/>
  <c r="H1073" i="2" s="1"/>
  <c r="H1074" i="2" s="1"/>
  <c r="H1075" i="2" s="1"/>
  <c r="H1076" i="2" s="1"/>
  <c r="H1077" i="2" s="1"/>
  <c r="H1078" i="2" s="1"/>
  <c r="H1079" i="2" s="1"/>
  <c r="L125" i="1" s="1"/>
  <c r="G1382" i="2"/>
  <c r="G1474" i="2"/>
  <c r="G1198" i="2"/>
  <c r="G1221" i="2"/>
  <c r="G1313" i="2"/>
  <c r="H1363" i="2"/>
  <c r="H1364" i="2" s="1"/>
  <c r="H1365" i="2" s="1"/>
  <c r="H1366" i="2" s="1"/>
  <c r="H1367" i="2" s="1"/>
  <c r="H1368" i="2" s="1"/>
  <c r="H1369" i="2" s="1"/>
  <c r="H1370" i="2" s="1"/>
  <c r="H1371" i="2" s="1"/>
  <c r="H1372" i="2" s="1"/>
  <c r="H1373" i="2" s="1"/>
  <c r="H1374" i="2" s="1"/>
  <c r="H1375" i="2" s="1"/>
  <c r="H1376" i="2" s="1"/>
  <c r="H1377" i="2" s="1"/>
  <c r="H1378" i="2" s="1"/>
  <c r="H1379" i="2" s="1"/>
  <c r="H1380" i="2" s="1"/>
  <c r="H1381" i="2" s="1"/>
  <c r="H1382" i="2" s="1"/>
  <c r="L142" i="1" s="1"/>
  <c r="G1244" i="2"/>
  <c r="G1336" i="2"/>
  <c r="G1451" i="2"/>
  <c r="G1267" i="2"/>
  <c r="H1247" i="2"/>
  <c r="G1428" i="2"/>
  <c r="G1405" i="2"/>
  <c r="G1359" i="2"/>
  <c r="G1290" i="2"/>
  <c r="F1175" i="2"/>
  <c r="D1175" i="2"/>
  <c r="E1175" i="2"/>
  <c r="H1037" i="2"/>
  <c r="H1038" i="2" s="1"/>
  <c r="H1039" i="2" s="1"/>
  <c r="H1040" i="2" s="1"/>
  <c r="H1041" i="2" s="1"/>
  <c r="H1042" i="2" s="1"/>
  <c r="H1043" i="2" s="1"/>
  <c r="H1044" i="2" s="1"/>
  <c r="H1045" i="2" s="1"/>
  <c r="H1046" i="2" s="1"/>
  <c r="H1047" i="2" s="1"/>
  <c r="H1048" i="2" s="1"/>
  <c r="H1049" i="2" s="1"/>
  <c r="H1050" i="2" s="1"/>
  <c r="H1051" i="2" s="1"/>
  <c r="H1052" i="2" s="1"/>
  <c r="H1053" i="2" s="1"/>
  <c r="H1054" i="2" s="1"/>
  <c r="H1055" i="2" s="1"/>
  <c r="H1056" i="2" s="1"/>
  <c r="L124" i="1" s="1"/>
  <c r="H1106" i="2"/>
  <c r="H1107" i="2" s="1"/>
  <c r="H1108" i="2" s="1"/>
  <c r="H1109" i="2" s="1"/>
  <c r="H1110" i="2" s="1"/>
  <c r="H1111" i="2" s="1"/>
  <c r="H1112" i="2" s="1"/>
  <c r="H1113" i="2" s="1"/>
  <c r="H1114" i="2" s="1"/>
  <c r="H1115" i="2" s="1"/>
  <c r="H1116" i="2" s="1"/>
  <c r="H1117" i="2" s="1"/>
  <c r="H1118" i="2" s="1"/>
  <c r="H1119" i="2" s="1"/>
  <c r="H1120" i="2" s="1"/>
  <c r="H1121" i="2" s="1"/>
  <c r="H1122" i="2" s="1"/>
  <c r="H1123" i="2" s="1"/>
  <c r="H1124" i="2" s="1"/>
  <c r="H1125" i="2" s="1"/>
  <c r="L127" i="1" s="1"/>
  <c r="H922" i="2"/>
  <c r="H923" i="2" s="1"/>
  <c r="H924" i="2" s="1"/>
  <c r="H925" i="2" s="1"/>
  <c r="H926" i="2" s="1"/>
  <c r="H927" i="2" s="1"/>
  <c r="H928" i="2" s="1"/>
  <c r="H929" i="2" s="1"/>
  <c r="H930" i="2" s="1"/>
  <c r="H931" i="2" s="1"/>
  <c r="H932" i="2" s="1"/>
  <c r="H933" i="2" s="1"/>
  <c r="H934" i="2" s="1"/>
  <c r="H935" i="2" s="1"/>
  <c r="H936" i="2" s="1"/>
  <c r="H937" i="2" s="1"/>
  <c r="H938" i="2" s="1"/>
  <c r="H939" i="2" s="1"/>
  <c r="H940" i="2" s="1"/>
  <c r="H941" i="2" s="1"/>
  <c r="L119" i="1" s="1"/>
  <c r="H1014" i="2"/>
  <c r="H1015" i="2" s="1"/>
  <c r="H1016" i="2" s="1"/>
  <c r="H1017" i="2" s="1"/>
  <c r="H1018" i="2" s="1"/>
  <c r="H1019" i="2" s="1"/>
  <c r="H1020" i="2" s="1"/>
  <c r="H1021" i="2" s="1"/>
  <c r="H1022" i="2" s="1"/>
  <c r="H1023" i="2" s="1"/>
  <c r="H1024" i="2" s="1"/>
  <c r="H1025" i="2" s="1"/>
  <c r="H1026" i="2" s="1"/>
  <c r="H1027" i="2" s="1"/>
  <c r="H1028" i="2" s="1"/>
  <c r="H1029" i="2" s="1"/>
  <c r="H1030" i="2" s="1"/>
  <c r="H1031" i="2" s="1"/>
  <c r="H1032" i="2" s="1"/>
  <c r="H1033" i="2" s="1"/>
  <c r="L123" i="1" s="1"/>
  <c r="H1083" i="2"/>
  <c r="H1084" i="2" s="1"/>
  <c r="H1085" i="2" s="1"/>
  <c r="H1086" i="2" s="1"/>
  <c r="H1087" i="2" s="1"/>
  <c r="H1088" i="2" s="1"/>
  <c r="H1089" i="2" s="1"/>
  <c r="H1090" i="2" s="1"/>
  <c r="H1091" i="2" s="1"/>
  <c r="H1092" i="2" s="1"/>
  <c r="H1093" i="2" s="1"/>
  <c r="H1094" i="2" s="1"/>
  <c r="H1095" i="2" s="1"/>
  <c r="H1096" i="2" s="1"/>
  <c r="H1097" i="2" s="1"/>
  <c r="H1098" i="2" s="1"/>
  <c r="H1099" i="2" s="1"/>
  <c r="H1100" i="2" s="1"/>
  <c r="H1101" i="2" s="1"/>
  <c r="H1102" i="2" s="1"/>
  <c r="L126" i="1" s="1"/>
  <c r="H899" i="2"/>
  <c r="H900" i="2" s="1"/>
  <c r="H901" i="2" s="1"/>
  <c r="H902" i="2" s="1"/>
  <c r="H903" i="2" s="1"/>
  <c r="H904" i="2" s="1"/>
  <c r="H905" i="2" s="1"/>
  <c r="H906" i="2" s="1"/>
  <c r="H907" i="2" s="1"/>
  <c r="H908" i="2" s="1"/>
  <c r="H909" i="2" s="1"/>
  <c r="H910" i="2" s="1"/>
  <c r="H911" i="2" s="1"/>
  <c r="H912" i="2" s="1"/>
  <c r="H913" i="2" s="1"/>
  <c r="H914" i="2" s="1"/>
  <c r="H915" i="2" s="1"/>
  <c r="H916" i="2" s="1"/>
  <c r="H917" i="2" s="1"/>
  <c r="H918" i="2" s="1"/>
  <c r="L118" i="1" s="1"/>
  <c r="H991" i="2"/>
  <c r="H992" i="2" s="1"/>
  <c r="H993" i="2" s="1"/>
  <c r="H994" i="2" s="1"/>
  <c r="H995" i="2" s="1"/>
  <c r="H996" i="2" s="1"/>
  <c r="H997" i="2" s="1"/>
  <c r="H998" i="2" s="1"/>
  <c r="H999" i="2" s="1"/>
  <c r="H1000" i="2" s="1"/>
  <c r="H1001" i="2" s="1"/>
  <c r="H1002" i="2" s="1"/>
  <c r="H1003" i="2" s="1"/>
  <c r="H1004" i="2" s="1"/>
  <c r="H1005" i="2" s="1"/>
  <c r="H1006" i="2" s="1"/>
  <c r="H1007" i="2" s="1"/>
  <c r="H1008" i="2" s="1"/>
  <c r="H1009" i="2" s="1"/>
  <c r="H1010" i="2" s="1"/>
  <c r="L122" i="1" s="1"/>
  <c r="G1056" i="2"/>
  <c r="G1148" i="2"/>
  <c r="G987" i="2"/>
  <c r="G1079" i="2"/>
  <c r="G1010" i="2"/>
  <c r="G918" i="2"/>
  <c r="G1102" i="2"/>
  <c r="G941" i="2"/>
  <c r="G1125" i="2"/>
  <c r="G1033" i="2"/>
  <c r="G964" i="2"/>
  <c r="D895" i="2"/>
  <c r="F895" i="2"/>
  <c r="E895" i="2"/>
  <c r="H638" i="2"/>
  <c r="H639" i="2" s="1"/>
  <c r="H640" i="2" s="1"/>
  <c r="H641" i="2" s="1"/>
  <c r="H642" i="2" s="1"/>
  <c r="H643" i="2" s="1"/>
  <c r="H644" i="2" s="1"/>
  <c r="H645" i="2" s="1"/>
  <c r="H646" i="2" s="1"/>
  <c r="H647" i="2" s="1"/>
  <c r="H648" i="2" s="1"/>
  <c r="H649" i="2" s="1"/>
  <c r="H650" i="2" s="1"/>
  <c r="H651" i="2" s="1"/>
  <c r="H652" i="2" s="1"/>
  <c r="H653" i="2" s="1"/>
  <c r="H654" i="2" s="1"/>
  <c r="H655" i="2" s="1"/>
  <c r="H656" i="2" s="1"/>
  <c r="H657" i="2" s="1"/>
  <c r="L99" i="1" s="1"/>
  <c r="H849" i="2"/>
  <c r="H850" i="2" s="1"/>
  <c r="H851" i="2" s="1"/>
  <c r="H852" i="2" s="1"/>
  <c r="H853" i="2" s="1"/>
  <c r="H854" i="2" s="1"/>
  <c r="H855" i="2" s="1"/>
  <c r="H856" i="2" s="1"/>
  <c r="H857" i="2" s="1"/>
  <c r="H858" i="2" s="1"/>
  <c r="H859" i="2" s="1"/>
  <c r="H860" i="2" s="1"/>
  <c r="H861" i="2" s="1"/>
  <c r="H862" i="2" s="1"/>
  <c r="H863" i="2" s="1"/>
  <c r="H864" i="2" s="1"/>
  <c r="H865" i="2" s="1"/>
  <c r="H866" i="2" s="1"/>
  <c r="H867" i="2" s="1"/>
  <c r="H868" i="2" s="1"/>
  <c r="L112" i="1" s="1"/>
  <c r="H661" i="2"/>
  <c r="H662" i="2" s="1"/>
  <c r="H663" i="2" s="1"/>
  <c r="H664" i="2" s="1"/>
  <c r="H665" i="2" s="1"/>
  <c r="H666" i="2" s="1"/>
  <c r="H667" i="2" s="1"/>
  <c r="H668" i="2" s="1"/>
  <c r="H669" i="2" s="1"/>
  <c r="H670" i="2" s="1"/>
  <c r="H671" i="2" s="1"/>
  <c r="H672" i="2" s="1"/>
  <c r="H673" i="2" s="1"/>
  <c r="H674" i="2" s="1"/>
  <c r="H675" i="2" s="1"/>
  <c r="H676" i="2" s="1"/>
  <c r="H677" i="2" s="1"/>
  <c r="H678" i="2" s="1"/>
  <c r="H679" i="2" s="1"/>
  <c r="H680" i="2" s="1"/>
  <c r="L100" i="1" s="1"/>
  <c r="H780" i="2"/>
  <c r="H781" i="2" s="1"/>
  <c r="H782" i="2" s="1"/>
  <c r="H783" i="2" s="1"/>
  <c r="H784" i="2" s="1"/>
  <c r="H785" i="2" s="1"/>
  <c r="H786" i="2" s="1"/>
  <c r="H787" i="2" s="1"/>
  <c r="H788" i="2" s="1"/>
  <c r="H789" i="2" s="1"/>
  <c r="H790" i="2" s="1"/>
  <c r="H791" i="2" s="1"/>
  <c r="H792" i="2" s="1"/>
  <c r="H793" i="2" s="1"/>
  <c r="H794" i="2" s="1"/>
  <c r="H795" i="2" s="1"/>
  <c r="H796" i="2" s="1"/>
  <c r="H797" i="2" s="1"/>
  <c r="H798" i="2" s="1"/>
  <c r="H799" i="2" s="1"/>
  <c r="L109" i="1" s="1"/>
  <c r="H803" i="2"/>
  <c r="H804" i="2" s="1"/>
  <c r="H805" i="2" s="1"/>
  <c r="H806" i="2" s="1"/>
  <c r="H807" i="2" s="1"/>
  <c r="H808" i="2" s="1"/>
  <c r="H809" i="2" s="1"/>
  <c r="H810" i="2" s="1"/>
  <c r="H811" i="2" s="1"/>
  <c r="H812" i="2" s="1"/>
  <c r="H813" i="2" s="1"/>
  <c r="H814" i="2" s="1"/>
  <c r="H815" i="2" s="1"/>
  <c r="H816" i="2" s="1"/>
  <c r="H817" i="2" s="1"/>
  <c r="H818" i="2" s="1"/>
  <c r="H819" i="2" s="1"/>
  <c r="H820" i="2" s="1"/>
  <c r="H821" i="2" s="1"/>
  <c r="H822" i="2" s="1"/>
  <c r="L110" i="1" s="1"/>
  <c r="H757" i="2"/>
  <c r="H758" i="2" s="1"/>
  <c r="H759" i="2" s="1"/>
  <c r="H760" i="2" s="1"/>
  <c r="H761" i="2" s="1"/>
  <c r="H762" i="2" s="1"/>
  <c r="H763" i="2" s="1"/>
  <c r="H764" i="2" s="1"/>
  <c r="H765" i="2" s="1"/>
  <c r="H766" i="2" s="1"/>
  <c r="H767" i="2" s="1"/>
  <c r="H768" i="2" s="1"/>
  <c r="H769" i="2" s="1"/>
  <c r="H770" i="2" s="1"/>
  <c r="H771" i="2" s="1"/>
  <c r="H772" i="2" s="1"/>
  <c r="H773" i="2" s="1"/>
  <c r="H774" i="2" s="1"/>
  <c r="H775" i="2" s="1"/>
  <c r="H776" i="2" s="1"/>
  <c r="L108" i="1" s="1"/>
  <c r="H734" i="2"/>
  <c r="H735" i="2" s="1"/>
  <c r="H736" i="2" s="1"/>
  <c r="H737" i="2" s="1"/>
  <c r="H738" i="2" s="1"/>
  <c r="H739" i="2" s="1"/>
  <c r="H740" i="2" s="1"/>
  <c r="H741" i="2" s="1"/>
  <c r="H742" i="2" s="1"/>
  <c r="H743" i="2" s="1"/>
  <c r="H744" i="2" s="1"/>
  <c r="H745" i="2" s="1"/>
  <c r="H746" i="2" s="1"/>
  <c r="H747" i="2" s="1"/>
  <c r="H748" i="2" s="1"/>
  <c r="H749" i="2" s="1"/>
  <c r="H750" i="2" s="1"/>
  <c r="H751" i="2" s="1"/>
  <c r="H752" i="2" s="1"/>
  <c r="H753" i="2" s="1"/>
  <c r="L107" i="1" s="1"/>
  <c r="H826" i="2"/>
  <c r="H827" i="2" s="1"/>
  <c r="H828" i="2" s="1"/>
  <c r="H829" i="2" s="1"/>
  <c r="H830" i="2" s="1"/>
  <c r="H831" i="2" s="1"/>
  <c r="H832" i="2" s="1"/>
  <c r="H833" i="2" s="1"/>
  <c r="H834" i="2" s="1"/>
  <c r="H835" i="2" s="1"/>
  <c r="H836" i="2" s="1"/>
  <c r="H837" i="2" s="1"/>
  <c r="H838" i="2" s="1"/>
  <c r="H839" i="2" s="1"/>
  <c r="H840" i="2" s="1"/>
  <c r="H841" i="2" s="1"/>
  <c r="H842" i="2" s="1"/>
  <c r="H843" i="2" s="1"/>
  <c r="H844" i="2" s="1"/>
  <c r="H845" i="2" s="1"/>
  <c r="L111" i="1" s="1"/>
  <c r="H684" i="2"/>
  <c r="H685" i="2" s="1"/>
  <c r="H686" i="2" s="1"/>
  <c r="H687" i="2" s="1"/>
  <c r="H688" i="2" s="1"/>
  <c r="H689" i="2" s="1"/>
  <c r="H690" i="2" s="1"/>
  <c r="H691" i="2" s="1"/>
  <c r="H692" i="2" s="1"/>
  <c r="H693" i="2" s="1"/>
  <c r="H694" i="2" s="1"/>
  <c r="H695" i="2" s="1"/>
  <c r="H696" i="2" s="1"/>
  <c r="H697" i="2" s="1"/>
  <c r="H698" i="2" s="1"/>
  <c r="H699" i="2" s="1"/>
  <c r="H700" i="2" s="1"/>
  <c r="H701" i="2" s="1"/>
  <c r="H702" i="2" s="1"/>
  <c r="H703" i="2" s="1"/>
  <c r="L101" i="1" s="1"/>
  <c r="G868" i="2"/>
  <c r="G753" i="2"/>
  <c r="G845" i="2"/>
  <c r="G776" i="2"/>
  <c r="G822" i="2"/>
  <c r="G799" i="2"/>
  <c r="F730" i="2"/>
  <c r="E730" i="2"/>
  <c r="D730" i="2"/>
  <c r="G703" i="2"/>
  <c r="G680" i="2"/>
  <c r="G657" i="2"/>
  <c r="G634" i="2"/>
  <c r="H615" i="2"/>
  <c r="H616" i="2" s="1"/>
  <c r="H617" i="2" s="1"/>
  <c r="H618" i="2" s="1"/>
  <c r="H619" i="2" s="1"/>
  <c r="H620" i="2" s="1"/>
  <c r="H621" i="2" s="1"/>
  <c r="H622" i="2" s="1"/>
  <c r="H623" i="2" s="1"/>
  <c r="H624" i="2" s="1"/>
  <c r="H625" i="2" s="1"/>
  <c r="H626" i="2" s="1"/>
  <c r="H627" i="2" s="1"/>
  <c r="H628" i="2" s="1"/>
  <c r="H629" i="2" s="1"/>
  <c r="H630" i="2" s="1"/>
  <c r="H631" i="2" s="1"/>
  <c r="H632" i="2" s="1"/>
  <c r="H633" i="2" s="1"/>
  <c r="H634" i="2" s="1"/>
  <c r="L98" i="1" s="1"/>
  <c r="F611" i="2"/>
  <c r="E611" i="2"/>
  <c r="D611" i="2"/>
  <c r="H519" i="2"/>
  <c r="H520" i="2" s="1"/>
  <c r="H521" i="2" s="1"/>
  <c r="H522" i="2" s="1"/>
  <c r="H523" i="2" s="1"/>
  <c r="H524" i="2" s="1"/>
  <c r="H525" i="2" s="1"/>
  <c r="H526" i="2" s="1"/>
  <c r="H527" i="2" s="1"/>
  <c r="H528" i="2" s="1"/>
  <c r="H529" i="2" s="1"/>
  <c r="H530" i="2" s="1"/>
  <c r="H531" i="2" s="1"/>
  <c r="H532" i="2" s="1"/>
  <c r="H533" i="2" s="1"/>
  <c r="H534" i="2" s="1"/>
  <c r="H535" i="2" s="1"/>
  <c r="H536" i="2" s="1"/>
  <c r="H537" i="2" s="1"/>
  <c r="H538" i="2" s="1"/>
  <c r="L90" i="1" s="1"/>
  <c r="H542" i="2"/>
  <c r="H543" i="2" s="1"/>
  <c r="H544" i="2" s="1"/>
  <c r="H545" i="2" s="1"/>
  <c r="H546" i="2" s="1"/>
  <c r="H547" i="2" s="1"/>
  <c r="H548" i="2" s="1"/>
  <c r="H549" i="2" s="1"/>
  <c r="H550" i="2" s="1"/>
  <c r="H551" i="2" s="1"/>
  <c r="H552" i="2" s="1"/>
  <c r="H553" i="2" s="1"/>
  <c r="H554" i="2" s="1"/>
  <c r="H555" i="2" s="1"/>
  <c r="H556" i="2" s="1"/>
  <c r="H557" i="2" s="1"/>
  <c r="H558" i="2" s="1"/>
  <c r="H559" i="2" s="1"/>
  <c r="H560" i="2" s="1"/>
  <c r="H561" i="2" s="1"/>
  <c r="L91" i="1" s="1"/>
  <c r="H188" i="2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L68" i="1" s="1"/>
  <c r="H473" i="2"/>
  <c r="H474" i="2" s="1"/>
  <c r="H475" i="2" s="1"/>
  <c r="H476" i="2" s="1"/>
  <c r="H565" i="2"/>
  <c r="H566" i="2" s="1"/>
  <c r="H567" i="2" s="1"/>
  <c r="H568" i="2" s="1"/>
  <c r="H569" i="2" s="1"/>
  <c r="H570" i="2" s="1"/>
  <c r="H571" i="2" s="1"/>
  <c r="H572" i="2" s="1"/>
  <c r="H573" i="2" s="1"/>
  <c r="H574" i="2" s="1"/>
  <c r="H575" i="2" s="1"/>
  <c r="H576" i="2" s="1"/>
  <c r="H577" i="2" s="1"/>
  <c r="H578" i="2" s="1"/>
  <c r="H579" i="2" s="1"/>
  <c r="H580" i="2" s="1"/>
  <c r="H581" i="2" s="1"/>
  <c r="H582" i="2" s="1"/>
  <c r="H583" i="2" s="1"/>
  <c r="H584" i="2" s="1"/>
  <c r="L92" i="1" s="1"/>
  <c r="G584" i="2"/>
  <c r="G230" i="2"/>
  <c r="G538" i="2"/>
  <c r="G515" i="2"/>
  <c r="G561" i="2"/>
  <c r="H210" i="2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L69" i="1" s="1"/>
  <c r="G207" i="2"/>
  <c r="E469" i="2"/>
  <c r="D469" i="2"/>
  <c r="F469" i="2"/>
  <c r="D258" i="2"/>
  <c r="F258" i="2"/>
  <c r="E258" i="2"/>
  <c r="D184" i="2"/>
  <c r="E184" i="2"/>
  <c r="H69" i="2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L59" i="1" s="1"/>
  <c r="H138" i="2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L62" i="1" s="1"/>
  <c r="H115" i="2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L61" i="1" s="1"/>
  <c r="G157" i="2"/>
  <c r="G88" i="2"/>
  <c r="G134" i="2"/>
  <c r="G111" i="2"/>
  <c r="H46" i="2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E42" i="2"/>
  <c r="F42" i="2"/>
  <c r="D42" i="2"/>
  <c r="L63" i="1" l="1"/>
  <c r="T18" i="1" s="1"/>
  <c r="M152" i="1"/>
  <c r="M164" i="1" s="1"/>
  <c r="H1248" i="2"/>
  <c r="H1249" i="2" s="1"/>
  <c r="H1250" i="2" s="1"/>
  <c r="H1251" i="2" s="1"/>
  <c r="H1252" i="2" s="1"/>
  <c r="H1253" i="2" s="1"/>
  <c r="H1254" i="2" s="1"/>
  <c r="H1255" i="2" s="1"/>
  <c r="H1256" i="2" s="1"/>
  <c r="H1257" i="2" s="1"/>
  <c r="H1258" i="2" s="1"/>
  <c r="H1259" i="2" s="1"/>
  <c r="H1260" i="2" s="1"/>
  <c r="H1261" i="2" s="1"/>
  <c r="H1262" i="2" s="1"/>
  <c r="H1263" i="2" s="1"/>
  <c r="H1264" i="2" s="1"/>
  <c r="H1265" i="2" s="1"/>
  <c r="H1266" i="2" s="1"/>
  <c r="H1267" i="2" s="1"/>
  <c r="L137" i="1"/>
  <c r="H945" i="2"/>
  <c r="H946" i="2" s="1"/>
  <c r="H947" i="2" s="1"/>
  <c r="H948" i="2" s="1"/>
  <c r="H949" i="2" s="1"/>
  <c r="H950" i="2" s="1"/>
  <c r="H951" i="2" s="1"/>
  <c r="H952" i="2" s="1"/>
  <c r="H953" i="2" s="1"/>
  <c r="H954" i="2" s="1"/>
  <c r="H955" i="2" s="1"/>
  <c r="H956" i="2" s="1"/>
  <c r="H957" i="2" s="1"/>
  <c r="H958" i="2" s="1"/>
  <c r="H959" i="2" s="1"/>
  <c r="H960" i="2" s="1"/>
  <c r="H961" i="2" s="1"/>
  <c r="H962" i="2" s="1"/>
  <c r="H963" i="2" s="1"/>
  <c r="H964" i="2" s="1"/>
  <c r="L120" i="1"/>
  <c r="L129" i="1" s="1"/>
  <c r="L102" i="1"/>
  <c r="L79" i="1"/>
  <c r="L78" i="1"/>
  <c r="H239" i="2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1271" i="2"/>
  <c r="H1272" i="2" s="1"/>
  <c r="H1273" i="2" s="1"/>
  <c r="H1274" i="2" s="1"/>
  <c r="H1275" i="2" s="1"/>
  <c r="H1276" i="2" s="1"/>
  <c r="H1277" i="2" s="1"/>
  <c r="H1278" i="2" s="1"/>
  <c r="H1279" i="2" s="1"/>
  <c r="H1280" i="2" s="1"/>
  <c r="H1281" i="2" s="1"/>
  <c r="H1282" i="2" s="1"/>
  <c r="H1283" i="2" s="1"/>
  <c r="H1284" i="2" s="1"/>
  <c r="H1285" i="2" s="1"/>
  <c r="H1286" i="2" s="1"/>
  <c r="H1287" i="2" s="1"/>
  <c r="H1288" i="2" s="1"/>
  <c r="H1289" i="2" s="1"/>
  <c r="H1290" i="2" s="1"/>
  <c r="L138" i="1" s="1"/>
  <c r="L70" i="1"/>
  <c r="M63" i="1"/>
  <c r="G258" i="2"/>
  <c r="H22" i="2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G1501" i="2"/>
  <c r="H1481" i="2"/>
  <c r="H1482" i="2" s="1"/>
  <c r="H1483" i="2" s="1"/>
  <c r="H1484" i="2" s="1"/>
  <c r="H1485" i="2" s="1"/>
  <c r="H1486" i="2" s="1"/>
  <c r="H1487" i="2" s="1"/>
  <c r="H1488" i="2" s="1"/>
  <c r="H1489" i="2" s="1"/>
  <c r="H1490" i="2" s="1"/>
  <c r="H1491" i="2" s="1"/>
  <c r="H1492" i="2" s="1"/>
  <c r="H1493" i="2" s="1"/>
  <c r="H1494" i="2" s="1"/>
  <c r="H1495" i="2" s="1"/>
  <c r="H1496" i="2" s="1"/>
  <c r="H1497" i="2" s="1"/>
  <c r="H1498" i="2" s="1"/>
  <c r="H1499" i="2" s="1"/>
  <c r="H1500" i="2" s="1"/>
  <c r="H1501" i="2" s="1"/>
  <c r="G1175" i="2"/>
  <c r="H1155" i="2"/>
  <c r="H1156" i="2" s="1"/>
  <c r="H1157" i="2" s="1"/>
  <c r="H1158" i="2" s="1"/>
  <c r="H1159" i="2" s="1"/>
  <c r="H1160" i="2" s="1"/>
  <c r="H1161" i="2" s="1"/>
  <c r="H1162" i="2" s="1"/>
  <c r="H1163" i="2" s="1"/>
  <c r="H1164" i="2" s="1"/>
  <c r="H1165" i="2" s="1"/>
  <c r="H1166" i="2" s="1"/>
  <c r="H1167" i="2" s="1"/>
  <c r="H1168" i="2" s="1"/>
  <c r="H1169" i="2" s="1"/>
  <c r="H1170" i="2" s="1"/>
  <c r="H1171" i="2" s="1"/>
  <c r="H1172" i="2" s="1"/>
  <c r="H1173" i="2" s="1"/>
  <c r="H1174" i="2" s="1"/>
  <c r="H1175" i="2" s="1"/>
  <c r="G895" i="2"/>
  <c r="H875" i="2"/>
  <c r="H876" i="2" s="1"/>
  <c r="H877" i="2" s="1"/>
  <c r="H878" i="2" s="1"/>
  <c r="H879" i="2" s="1"/>
  <c r="H880" i="2" s="1"/>
  <c r="H881" i="2" s="1"/>
  <c r="H882" i="2" s="1"/>
  <c r="H883" i="2" s="1"/>
  <c r="H884" i="2" s="1"/>
  <c r="H885" i="2" s="1"/>
  <c r="H886" i="2" s="1"/>
  <c r="H887" i="2" s="1"/>
  <c r="H888" i="2" s="1"/>
  <c r="H889" i="2" s="1"/>
  <c r="H890" i="2" s="1"/>
  <c r="H891" i="2" s="1"/>
  <c r="H892" i="2" s="1"/>
  <c r="H893" i="2" s="1"/>
  <c r="H894" i="2" s="1"/>
  <c r="H895" i="2" s="1"/>
  <c r="G730" i="2"/>
  <c r="H710" i="2"/>
  <c r="H711" i="2" s="1"/>
  <c r="H712" i="2" s="1"/>
  <c r="H713" i="2" s="1"/>
  <c r="H714" i="2" s="1"/>
  <c r="H715" i="2" s="1"/>
  <c r="H716" i="2" s="1"/>
  <c r="H717" i="2" s="1"/>
  <c r="H718" i="2" s="1"/>
  <c r="H719" i="2" s="1"/>
  <c r="H720" i="2" s="1"/>
  <c r="H721" i="2" s="1"/>
  <c r="H722" i="2" s="1"/>
  <c r="H723" i="2" s="1"/>
  <c r="H724" i="2" s="1"/>
  <c r="H725" i="2" s="1"/>
  <c r="H726" i="2" s="1"/>
  <c r="H727" i="2" s="1"/>
  <c r="H728" i="2" s="1"/>
  <c r="H729" i="2" s="1"/>
  <c r="H730" i="2" s="1"/>
  <c r="H592" i="2"/>
  <c r="H593" i="2" s="1"/>
  <c r="H594" i="2" s="1"/>
  <c r="H595" i="2" s="1"/>
  <c r="H596" i="2" s="1"/>
  <c r="H597" i="2" s="1"/>
  <c r="H598" i="2" s="1"/>
  <c r="H599" i="2" s="1"/>
  <c r="H600" i="2" s="1"/>
  <c r="H601" i="2" s="1"/>
  <c r="H602" i="2" s="1"/>
  <c r="H603" i="2" s="1"/>
  <c r="H604" i="2" s="1"/>
  <c r="H605" i="2" s="1"/>
  <c r="H606" i="2" s="1"/>
  <c r="H607" i="2" s="1"/>
  <c r="H608" i="2" s="1"/>
  <c r="H609" i="2" s="1"/>
  <c r="H610" i="2" s="1"/>
  <c r="H611" i="2" s="1"/>
  <c r="G611" i="2"/>
  <c r="H450" i="2"/>
  <c r="H451" i="2" s="1"/>
  <c r="H452" i="2" s="1"/>
  <c r="H453" i="2" s="1"/>
  <c r="H454" i="2" s="1"/>
  <c r="G469" i="2"/>
  <c r="F184" i="2"/>
  <c r="G184" i="2"/>
  <c r="H164" i="2"/>
  <c r="H165" i="2" s="1"/>
  <c r="H166" i="2" s="1"/>
  <c r="H167" i="2" s="1"/>
  <c r="H168" i="2" s="1"/>
  <c r="H169" i="2" s="1"/>
  <c r="G42" i="2"/>
  <c r="L113" i="1"/>
  <c r="N63" i="1" l="1"/>
  <c r="V18" i="1" s="1"/>
  <c r="U18" i="1"/>
  <c r="M129" i="1"/>
  <c r="T24" i="1"/>
  <c r="T22" i="1"/>
  <c r="M102" i="1"/>
  <c r="M113" i="1"/>
  <c r="T23" i="1"/>
  <c r="M70" i="1"/>
  <c r="T19" i="1"/>
  <c r="T26" i="1"/>
  <c r="N164" i="1"/>
  <c r="L147" i="1"/>
  <c r="L83" i="1"/>
  <c r="S27" i="1"/>
  <c r="H170" i="2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F492" i="2"/>
  <c r="E492" i="2"/>
  <c r="D492" i="2"/>
  <c r="H477" i="2"/>
  <c r="H478" i="2" s="1"/>
  <c r="H479" i="2" s="1"/>
  <c r="H480" i="2" s="1"/>
  <c r="H481" i="2" s="1"/>
  <c r="H482" i="2" s="1"/>
  <c r="H483" i="2" s="1"/>
  <c r="H484" i="2" s="1"/>
  <c r="H485" i="2" s="1"/>
  <c r="H486" i="2" s="1"/>
  <c r="H487" i="2" s="1"/>
  <c r="H488" i="2" s="1"/>
  <c r="H489" i="2" s="1"/>
  <c r="H490" i="2" s="1"/>
  <c r="H491" i="2" s="1"/>
  <c r="H492" i="2" s="1"/>
  <c r="G492" i="2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H467" i="2" s="1"/>
  <c r="H468" i="2" s="1"/>
  <c r="H469" i="2" s="1"/>
  <c r="N102" i="1" l="1"/>
  <c r="V22" i="1" s="1"/>
  <c r="U22" i="1"/>
  <c r="T20" i="1"/>
  <c r="M83" i="1"/>
  <c r="O164" i="1"/>
  <c r="V26" i="1" s="1"/>
  <c r="U26" i="1"/>
  <c r="N113" i="1"/>
  <c r="V23" i="1" s="1"/>
  <c r="U23" i="1"/>
  <c r="N129" i="1"/>
  <c r="V24" i="1" s="1"/>
  <c r="U24" i="1"/>
  <c r="M147" i="1"/>
  <c r="T25" i="1"/>
  <c r="N70" i="1"/>
  <c r="V19" i="1" s="1"/>
  <c r="U19" i="1"/>
  <c r="L88" i="1"/>
  <c r="L93" i="1" s="1"/>
  <c r="N147" i="1" l="1"/>
  <c r="V25" i="1" s="1"/>
  <c r="U25" i="1"/>
  <c r="T21" i="1"/>
  <c r="T27" i="1" s="1"/>
  <c r="M93" i="1"/>
  <c r="N83" i="1"/>
  <c r="V20" i="1" s="1"/>
  <c r="U20" i="1"/>
  <c r="N93" i="1" l="1"/>
  <c r="V21" i="1" s="1"/>
  <c r="V27" i="1" s="1"/>
  <c r="U21" i="1"/>
  <c r="U27" i="1" s="1"/>
</calcChain>
</file>

<file path=xl/sharedStrings.xml><?xml version="1.0" encoding="utf-8"?>
<sst xmlns="http://schemas.openxmlformats.org/spreadsheetml/2006/main" count="890" uniqueCount="161">
  <si>
    <t>x</t>
  </si>
  <si>
    <t>Aggregated Ava Community Energy Portfolio</t>
  </si>
  <si>
    <t xml:space="preserve">Using the format below, please provide the pricing and generation information requested. 
Confirm the use of a 20-year PPA term and annual escalation rate of 2.5% for offer development in the response below. </t>
  </si>
  <si>
    <t>Respondents may provide alternative pricing formats in addition to but not in lieu of the PPA term and escalation standard proposed above.</t>
  </si>
  <si>
    <t>Identified Project Information</t>
  </si>
  <si>
    <t>City Name</t>
  </si>
  <si>
    <t>PV System Size (kW-DC)</t>
  </si>
  <si>
    <t>PV System Size (kW-AC)</t>
  </si>
  <si>
    <t>Year 1 Delivered Solar Energy (kWh)</t>
  </si>
  <si>
    <t>Energy Storage System Size (kW-AC)</t>
  </si>
  <si>
    <t>Energy Storage System Size (kWh-DC)</t>
  </si>
  <si>
    <t>BESS Storage Rate ($/kW-mo)</t>
  </si>
  <si>
    <t>PV PPA Rate ($/kWh)</t>
  </si>
  <si>
    <t xml:space="preserve">PPA Annual Escalation Percentage (%) </t>
  </si>
  <si>
    <t>BESS EPC Costs</t>
  </si>
  <si>
    <t xml:space="preserve">PV EPC Costs </t>
  </si>
  <si>
    <t>BESS Hardware Costs</t>
  </si>
  <si>
    <t>PV Hardware Costs</t>
  </si>
  <si>
    <t>PPA Term (years)</t>
  </si>
  <si>
    <t>Berkeley - Core</t>
  </si>
  <si>
    <t>Emeryville - Core</t>
  </si>
  <si>
    <t>Fremont - Core</t>
  </si>
  <si>
    <t>Fremont - Tailored</t>
  </si>
  <si>
    <t>Hayward - Core</t>
  </si>
  <si>
    <t>Livermore - Core</t>
  </si>
  <si>
    <t>Oakland - Core</t>
  </si>
  <si>
    <t>Pleasanton - Core</t>
  </si>
  <si>
    <t>San Leandro - Core</t>
  </si>
  <si>
    <t>TOTAL PORTFOLIO</t>
  </si>
  <si>
    <t>Contract Year</t>
  </si>
  <si>
    <t>Expected Electricity Production (kWh AC)</t>
  </si>
  <si>
    <t>Guaranteed Electricity Production (kWh AC)</t>
  </si>
  <si>
    <t>Expected Energy Storage Capacity (kWh DC)</t>
  </si>
  <si>
    <t>Guaranteed Energy Storage Capacity (kWh DC)</t>
  </si>
  <si>
    <t>PV / Battery Augmentation Strategy</t>
  </si>
  <si>
    <t>[please generally describe the proposed augmentation strategy and cost for both PV and Battery]</t>
  </si>
  <si>
    <t>Individual Portfolio Pricing:</t>
  </si>
  <si>
    <t xml:space="preserve"> </t>
  </si>
  <si>
    <t>Berkeley Pricing - Core Portfolio</t>
  </si>
  <si>
    <t>Site Name</t>
  </si>
  <si>
    <t>Proposed PV Size (kW-DC)</t>
  </si>
  <si>
    <t>Proposed Storage Size (kWh)</t>
  </si>
  <si>
    <t>BESS EPC Cost ($)</t>
  </si>
  <si>
    <t>PV EPC Cost ($)</t>
  </si>
  <si>
    <t>Total EPC Cost ($)</t>
  </si>
  <si>
    <t>BESS Hardware Cost ($)</t>
  </si>
  <si>
    <t>PV Hardware Cost ($)</t>
  </si>
  <si>
    <t>Total Hardware Cost ($)</t>
  </si>
  <si>
    <t>Berkeley Allston Corp Yard</t>
  </si>
  <si>
    <t>Berkeley Fire House #1</t>
  </si>
  <si>
    <t>Berkeley Fire Station #3</t>
  </si>
  <si>
    <t>Berkeley Fire Station #5</t>
  </si>
  <si>
    <t>Berkeley Live Oak Community Center</t>
  </si>
  <si>
    <t>Installed Capacity Total:</t>
  </si>
  <si>
    <t>Emeryville Pricing - Core Portfolio</t>
  </si>
  <si>
    <t>Emeryville Civic Center</t>
  </si>
  <si>
    <t>Emeryville Police Department</t>
  </si>
  <si>
    <t>Fremont Pricing - Core Portfolio</t>
  </si>
  <si>
    <t>Fremont Pricing - Tailored Portfolio</t>
  </si>
  <si>
    <t>Hayward Pricing - Core Portfolio</t>
  </si>
  <si>
    <t>Hayward Municipal Lot 3</t>
  </si>
  <si>
    <t xml:space="preserve">Hayward Corp Yard </t>
  </si>
  <si>
    <t>Hayward Fire Station #1</t>
  </si>
  <si>
    <t>Hayward Fire Station #7</t>
  </si>
  <si>
    <t>Livermore Pricing - Core Portfolio</t>
  </si>
  <si>
    <t>Livermore City Hall</t>
  </si>
  <si>
    <t>Livermore Airport Terminal Building</t>
  </si>
  <si>
    <t>Livermore City Council Chambers/Emergency Operations Center</t>
  </si>
  <si>
    <t>Livermore Water Treatment Facility</t>
  </si>
  <si>
    <t>Livermore Maintenance Service Center</t>
  </si>
  <si>
    <t>Livermore Police Station</t>
  </si>
  <si>
    <t>Oakland Pricing - Core Portfolio</t>
  </si>
  <si>
    <t>East Oakland Sports Center</t>
  </si>
  <si>
    <t>Oakland Equipment Maintenance Facility</t>
  </si>
  <si>
    <t>Oakland Fire Station #1</t>
  </si>
  <si>
    <t>Oakland Municipal Service Center</t>
  </si>
  <si>
    <t>Oakland Fire Station #15</t>
  </si>
  <si>
    <t>Oakland Fire Station #17</t>
  </si>
  <si>
    <t>Oakland Fire Station #20</t>
  </si>
  <si>
    <t>Oakland Fire Station #3</t>
  </si>
  <si>
    <t>Oakland Ice Center</t>
  </si>
  <si>
    <t>Oakland Public Library</t>
  </si>
  <si>
    <t>Oakland Public Library: 81st St Branch</t>
  </si>
  <si>
    <t>Pleasanton Pricing - Core Portfolio</t>
  </si>
  <si>
    <t>Pleasanton Callippe Cart Barn</t>
  </si>
  <si>
    <t>Pleasanton Callippe Clubhouse</t>
  </si>
  <si>
    <t>Pleasanton City Hall</t>
  </si>
  <si>
    <t>Pleasanton Delores Bengtson Aquatic Center</t>
  </si>
  <si>
    <t>Pleasanton Fire Station #1</t>
  </si>
  <si>
    <t>Pleasanton Library</t>
  </si>
  <si>
    <t>Pleasanton Operations Service Center</t>
  </si>
  <si>
    <t>Pleasanton Police Station</t>
  </si>
  <si>
    <t>Pleasanton S-6</t>
  </si>
  <si>
    <t>Pleasanton S-8 Large Sewer Lift Station</t>
  </si>
  <si>
    <t>Pleasanton Senior Center</t>
  </si>
  <si>
    <t>Pleasanton Turnout 6</t>
  </si>
  <si>
    <t>Pleasanton Well 5&amp;6</t>
  </si>
  <si>
    <t>San Leandro Pricing - Core Portfolio</t>
  </si>
  <si>
    <t>San Leandro Manor Branch Library</t>
  </si>
  <si>
    <t>San Leandro Public Works</t>
  </si>
  <si>
    <t>San Leandro ACFD Station #11</t>
  </si>
  <si>
    <t>San Leandro ACFD Station #10</t>
  </si>
  <si>
    <t>San Leandro Senior Community Center</t>
  </si>
  <si>
    <t>San Leandro City Hall</t>
  </si>
  <si>
    <t>San Leandro Police Headquarters</t>
  </si>
  <si>
    <t>San Leandro Main Library</t>
  </si>
  <si>
    <t>San Leandro Marina Community Center</t>
  </si>
  <si>
    <t>San Leandro Parking Garage</t>
  </si>
  <si>
    <t xml:space="preserve">San Leandro ACFD Station #9 </t>
  </si>
  <si>
    <t>San Leandro ACFD Station #12</t>
  </si>
  <si>
    <t>NOTE: Please do not add or delete any rows or columns in this sheet</t>
  </si>
  <si>
    <t xml:space="preserve">Calculate and report the lifetime savings from each City portfolio, based on the current utility information provided and any anticipated avoided cost savings. An annual utility escalation rate of 4.5% should be applied. </t>
  </si>
  <si>
    <t xml:space="preserve">Present annual cashflow for each City portfolio for the duration of the Contract (years one (1) through twenty (20)) presenting applicable financial savings. </t>
  </si>
  <si>
    <t>Analysis Assumptions:</t>
  </si>
  <si>
    <t>Utility Escalation Rate:</t>
  </si>
  <si>
    <t>Year</t>
  </si>
  <si>
    <t>Total PPA/ESA Payments</t>
  </si>
  <si>
    <t>Utility Costs Before MG</t>
  </si>
  <si>
    <t>Utility Costs After MG</t>
  </si>
  <si>
    <t>Projected Savings</t>
  </si>
  <si>
    <t>Cumulative Savings</t>
  </si>
  <si>
    <t xml:space="preserve">Total </t>
  </si>
  <si>
    <t>Emeryville Core Portfolio</t>
  </si>
  <si>
    <t>Fremont Core Portfolio</t>
  </si>
  <si>
    <t>Fremont Tailored Portfolio</t>
  </si>
  <si>
    <t>Hayward Core Portfolio</t>
  </si>
  <si>
    <t>Livermore Core Portfolio</t>
  </si>
  <si>
    <t>Oakland Core Portfolio</t>
  </si>
  <si>
    <t>Pleasanton Core Portfolio</t>
  </si>
  <si>
    <t>San Leandro Core Portfolio</t>
  </si>
  <si>
    <t>Energy Storage System Size (kWh-AC)</t>
  </si>
  <si>
    <t>Fremont Family Resource Center (Core)</t>
  </si>
  <si>
    <t>City of Fremont Development Center (Core)</t>
  </si>
  <si>
    <t>Fremont City Hall (Core)</t>
  </si>
  <si>
    <t>Fremont Tri City Volunteers (Core)</t>
  </si>
  <si>
    <t>Fremont Senior Center (Core)</t>
  </si>
  <si>
    <t>Fremont Fire Station #1 (Core)</t>
  </si>
  <si>
    <t>Fremont Fire Station #9 (Core)</t>
  </si>
  <si>
    <t>Fremont Age Well Center (Core)</t>
  </si>
  <si>
    <t>Fremont Tri City Volunteers (Tailored)</t>
  </si>
  <si>
    <t>Fremont Senior Center (Tailored)</t>
  </si>
  <si>
    <t>Fremont Fire Station #1 (Tailored)</t>
  </si>
  <si>
    <t>Fremont Fire Station #9 (Tailored)</t>
  </si>
  <si>
    <t>Fremont Age Well Center (Tailored)</t>
  </si>
  <si>
    <t>Total Identified Capex Costs</t>
  </si>
  <si>
    <t>Roofing Capex (San Leandro Only)</t>
  </si>
  <si>
    <t>Other Identified Capex</t>
  </si>
  <si>
    <t>Other Identified Capex ($)</t>
  </si>
  <si>
    <t>Core Portfolio Summary</t>
  </si>
  <si>
    <t>Berkely Core Portfolio</t>
  </si>
  <si>
    <t xml:space="preserve">PV Degradation Curve </t>
  </si>
  <si>
    <t xml:space="preserve">Battery Degradation Curve </t>
  </si>
  <si>
    <t>Preliminary Offer Form Instructions:</t>
  </si>
  <si>
    <t>Battery Incentive Payment ($/kWh/mo.)</t>
  </si>
  <si>
    <t>Battery Incentive Payment - Lifetime</t>
  </si>
  <si>
    <t xml:space="preserve">Ava Community Energy Portfolio - Cumulative Lifetime Savings </t>
  </si>
  <si>
    <t>Cumulative Lifetime Savings Instructions:</t>
  </si>
  <si>
    <t xml:space="preserve">*The calculated Battery Incentive Payments is the amount necessary to achieve cost neutrality to the City per Respondents inputs. Battery Incentive Payment is for reference only and not guaranteed. </t>
  </si>
  <si>
    <r>
      <t xml:space="preserve">Please provide the following </t>
    </r>
    <r>
      <rPr>
        <b/>
        <u/>
        <sz val="10"/>
        <color theme="1"/>
        <rFont val="Arial"/>
        <family val="2"/>
      </rPr>
      <t>project generation</t>
    </r>
    <r>
      <rPr>
        <b/>
        <sz val="10"/>
        <color theme="1"/>
        <rFont val="Arial"/>
        <family val="2"/>
      </rPr>
      <t xml:space="preserve"> information for the Core Portfolio:</t>
    </r>
  </si>
  <si>
    <t>Battery Incentive Payment ($/kWh/mo.)*</t>
  </si>
  <si>
    <t>Battery Incentive Payment - Lifetime*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</si>
</sst>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FA"/>
      <name val="Arial"/>
      <family val="2"/>
    </font>
    <font>
      <sz val="10"/>
      <color rgb="FF008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8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2" fillId="3" borderId="3" xfId="0" applyFont="1" applyFill="1" applyBorder="1"/>
    <xf numFmtId="0" fontId="3" fillId="3" borderId="4" xfId="0" applyFont="1" applyFill="1" applyBorder="1" applyAlignment="1">
      <alignment vertical="center"/>
    </xf>
    <xf numFmtId="0" fontId="2" fillId="0" borderId="1" xfId="0" applyFont="1" applyBorder="1"/>
    <xf numFmtId="0" fontId="3" fillId="3" borderId="6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8" xfId="0" applyFont="1" applyBorder="1"/>
    <xf numFmtId="0" fontId="3" fillId="3" borderId="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2" fillId="0" borderId="9" xfId="0" applyFont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10" fontId="8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3" borderId="0" xfId="0" applyFont="1" applyFill="1"/>
    <xf numFmtId="0" fontId="2" fillId="3" borderId="0" xfId="0" applyFont="1" applyFill="1"/>
    <xf numFmtId="0" fontId="3" fillId="3" borderId="1" xfId="0" applyFont="1" applyFill="1" applyBorder="1"/>
    <xf numFmtId="7" fontId="2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left"/>
    </xf>
    <xf numFmtId="7" fontId="3" fillId="0" borderId="10" xfId="0" applyNumberFormat="1" applyFont="1" applyBorder="1" applyAlignment="1">
      <alignment horizontal="left"/>
    </xf>
    <xf numFmtId="0" fontId="3" fillId="3" borderId="11" xfId="0" applyFont="1" applyFill="1" applyBorder="1" applyAlignment="1">
      <alignment vertical="center" wrapText="1"/>
    </xf>
    <xf numFmtId="0" fontId="2" fillId="0" borderId="11" xfId="0" applyFont="1" applyBorder="1"/>
    <xf numFmtId="0" fontId="3" fillId="0" borderId="0" xfId="0" applyFont="1" applyAlignment="1">
      <alignment horizontal="left"/>
    </xf>
    <xf numFmtId="7" fontId="3" fillId="0" borderId="0" xfId="0" applyNumberFormat="1" applyFont="1" applyAlignment="1">
      <alignment horizontal="left"/>
    </xf>
    <xf numFmtId="0" fontId="11" fillId="0" borderId="0" xfId="0" applyFont="1"/>
    <xf numFmtId="0" fontId="4" fillId="0" borderId="0" xfId="0" applyFont="1"/>
    <xf numFmtId="0" fontId="8" fillId="0" borderId="1" xfId="0" applyFont="1" applyBorder="1"/>
    <xf numFmtId="0" fontId="9" fillId="0" borderId="0" xfId="0" applyFont="1"/>
    <xf numFmtId="0" fontId="3" fillId="4" borderId="7" xfId="0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7" fontId="8" fillId="0" borderId="0" xfId="0" applyNumberFormat="1" applyFont="1" applyAlignment="1">
      <alignment horizontal="left"/>
    </xf>
    <xf numFmtId="7" fontId="6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left"/>
    </xf>
    <xf numFmtId="7" fontId="8" fillId="0" borderId="1" xfId="0" applyNumberFormat="1" applyFont="1" applyBorder="1" applyAlignment="1">
      <alignment horizontal="left"/>
    </xf>
    <xf numFmtId="7" fontId="6" fillId="0" borderId="1" xfId="0" applyNumberFormat="1" applyFont="1" applyBorder="1" applyAlignment="1">
      <alignment horizontal="left"/>
    </xf>
    <xf numFmtId="7" fontId="9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7" fontId="3" fillId="0" borderId="1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7" fontId="2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7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12" xfId="0" applyFont="1" applyBorder="1" applyAlignment="1">
      <alignment horizontal="left"/>
    </xf>
    <xf numFmtId="7" fontId="3" fillId="0" borderId="12" xfId="0" applyNumberFormat="1" applyFont="1" applyBorder="1" applyAlignment="1">
      <alignment horizontal="left"/>
    </xf>
    <xf numFmtId="0" fontId="3" fillId="0" borderId="12" xfId="0" applyFont="1" applyBorder="1"/>
    <xf numFmtId="7" fontId="7" fillId="0" borderId="1" xfId="0" applyNumberFormat="1" applyFont="1" applyBorder="1" applyAlignment="1">
      <alignment horizontal="left"/>
    </xf>
    <xf numFmtId="7" fontId="7" fillId="0" borderId="12" xfId="0" applyNumberFormat="1" applyFont="1" applyBorder="1" applyAlignment="1">
      <alignment horizontal="left"/>
    </xf>
    <xf numFmtId="0" fontId="12" fillId="0" borderId="0" xfId="0" applyFont="1"/>
    <xf numFmtId="7" fontId="2" fillId="5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7" fontId="3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10DAFD34-0DB6-4032-B8D3-D2DC4ED8308A}"/>
  </cellStyles>
  <dxfs count="0"/>
  <tableStyles count="0" defaultTableStyle="TableStyleMedium2" defaultPivotStyle="PivotStyleLight16"/>
  <colors>
    <mruColors>
      <color rgb="FF0000FA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2</xdr:row>
      <xdr:rowOff>19050</xdr:rowOff>
    </xdr:from>
    <xdr:to>
      <xdr:col>1</xdr:col>
      <xdr:colOff>2057400</xdr:colOff>
      <xdr:row>7</xdr:row>
      <xdr:rowOff>40948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D3B099-DC44-41AF-B35D-78546FB1A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6"/>
            </a:clrFrom>
            <a:clrTo>
              <a:srgbClr val="FFFFF6">
                <a:alpha val="0"/>
              </a:srgbClr>
            </a:clrTo>
          </a:clrChange>
        </a:blip>
        <a:stretch>
          <a:fillRect/>
        </a:stretch>
      </xdr:blipFill>
      <xdr:spPr>
        <a:xfrm>
          <a:off x="381000" y="180975"/>
          <a:ext cx="2177415" cy="83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440840</xdr:colOff>
      <xdr:row>1</xdr:row>
      <xdr:rowOff>158788</xdr:rowOff>
    </xdr:from>
    <xdr:to>
      <xdr:col>1</xdr:col>
      <xdr:colOff>2003388</xdr:colOff>
      <xdr:row>7</xdr:row>
      <xdr:rowOff>17640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42C42D-591A-45E2-8DB4-58F9C62E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6"/>
            </a:clrFrom>
            <a:clrTo>
              <a:srgbClr val="FFFFF6">
                <a:alpha val="0"/>
              </a:srgbClr>
            </a:clrTo>
          </a:clrChange>
        </a:blip>
        <a:stretch>
          <a:fillRect/>
        </a:stretch>
      </xdr:blipFill>
      <xdr:spPr>
        <a:xfrm>
          <a:off x="440840" y="254038"/>
          <a:ext cx="2168338" cy="89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2349-4259-4D21-B4C2-4E5D48BFEE2A}">
  <dimension ref="A1:V179"/>
  <sheetViews>
    <sheetView showGridLines="0" tabSelected="1" topLeftCell="A8" zoomScaleNormal="100" workbookViewId="0">
      <selection activeCell="A27" sqref="A27"/>
    </sheetView>
  </sheetViews>
  <sheetFormatPr defaultColWidth="9.109375" defaultRowHeight="13.2" x14ac:dyDescent="0.25"/>
  <cols>
    <col min="1" max="1" width="7.5546875" style="3" customWidth="1"/>
    <col min="2" max="2" width="55.5546875" style="3" bestFit="1" customWidth="1"/>
    <col min="3" max="4" width="15.44140625" style="3" bestFit="1" customWidth="1"/>
    <col min="5" max="5" width="16.109375" style="3" bestFit="1" customWidth="1"/>
    <col min="6" max="6" width="16.88671875" style="3" bestFit="1" customWidth="1"/>
    <col min="7" max="8" width="17.5546875" style="3" bestFit="1" customWidth="1"/>
    <col min="9" max="9" width="14.88671875" style="3" bestFit="1" customWidth="1"/>
    <col min="10" max="10" width="12.6640625" style="3" bestFit="1" customWidth="1"/>
    <col min="11" max="11" width="14.6640625" style="3" bestFit="1" customWidth="1"/>
    <col min="12" max="12" width="16.88671875" style="3" bestFit="1" customWidth="1"/>
    <col min="13" max="13" width="15.6640625" style="3" bestFit="1" customWidth="1"/>
    <col min="14" max="14" width="13.33203125" style="3" bestFit="1" customWidth="1"/>
    <col min="15" max="15" width="15.5546875" style="3" bestFit="1" customWidth="1"/>
    <col min="16" max="16" width="13.109375" style="3" bestFit="1" customWidth="1"/>
    <col min="17" max="17" width="14.5546875" style="3" bestFit="1" customWidth="1"/>
    <col min="18" max="18" width="15.33203125" style="3" bestFit="1" customWidth="1"/>
    <col min="19" max="19" width="14.88671875" style="3" bestFit="1" customWidth="1"/>
    <col min="20" max="20" width="11.33203125" style="3" bestFit="1" customWidth="1"/>
    <col min="21" max="22" width="14.88671875" style="3" bestFit="1" customWidth="1"/>
    <col min="23" max="25" width="9.109375" style="3"/>
    <col min="26" max="26" width="12.5546875" style="3" customWidth="1"/>
    <col min="27" max="27" width="11.5546875" style="3" customWidth="1"/>
    <col min="28" max="16384" width="9.109375" style="3"/>
  </cols>
  <sheetData>
    <row r="1" spans="1:22" ht="7.95" customHeight="1" x14ac:dyDescent="0.25"/>
    <row r="2" spans="1:22" s="2" customFormat="1" x14ac:dyDescent="0.25">
      <c r="A2" s="22" t="s">
        <v>0</v>
      </c>
      <c r="B2" s="1" t="s">
        <v>1</v>
      </c>
    </row>
    <row r="6" spans="1:22" x14ac:dyDescent="0.25">
      <c r="C6" s="62"/>
      <c r="D6" s="62"/>
    </row>
    <row r="9" spans="1:22" x14ac:dyDescent="0.25">
      <c r="B9" s="4" t="s">
        <v>152</v>
      </c>
      <c r="C9" s="4"/>
    </row>
    <row r="10" spans="1:22" x14ac:dyDescent="0.25">
      <c r="B10" s="25" t="s">
        <v>110</v>
      </c>
      <c r="C10" s="25"/>
    </row>
    <row r="11" spans="1:22" x14ac:dyDescent="0.25">
      <c r="B11" s="4" t="s">
        <v>157</v>
      </c>
      <c r="C11" s="25"/>
    </row>
    <row r="12" spans="1:22" x14ac:dyDescent="0.25">
      <c r="B12" s="3" t="s">
        <v>2</v>
      </c>
    </row>
    <row r="13" spans="1:22" x14ac:dyDescent="0.25">
      <c r="B13" s="3" t="s">
        <v>3</v>
      </c>
    </row>
    <row r="15" spans="1:22" x14ac:dyDescent="0.25">
      <c r="B15" s="4" t="s">
        <v>148</v>
      </c>
    </row>
    <row r="16" spans="1:22" x14ac:dyDescent="0.25">
      <c r="B16" s="5"/>
      <c r="C16" s="8" t="s">
        <v>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</row>
    <row r="17" spans="2:22" ht="52.8" x14ac:dyDescent="0.25">
      <c r="B17" s="6" t="s">
        <v>5</v>
      </c>
      <c r="C17" s="52" t="s">
        <v>6</v>
      </c>
      <c r="D17" s="52" t="s">
        <v>7</v>
      </c>
      <c r="E17" s="52" t="s">
        <v>8</v>
      </c>
      <c r="F17" s="52" t="s">
        <v>9</v>
      </c>
      <c r="G17" s="52" t="s">
        <v>130</v>
      </c>
      <c r="H17" s="52" t="s">
        <v>10</v>
      </c>
      <c r="I17" s="52" t="s">
        <v>11</v>
      </c>
      <c r="J17" s="52" t="s">
        <v>12</v>
      </c>
      <c r="K17" s="52" t="s">
        <v>13</v>
      </c>
      <c r="L17" s="52" t="s">
        <v>18</v>
      </c>
      <c r="M17" s="52" t="s">
        <v>14</v>
      </c>
      <c r="N17" s="52" t="s">
        <v>15</v>
      </c>
      <c r="O17" s="52" t="s">
        <v>16</v>
      </c>
      <c r="P17" s="52" t="s">
        <v>17</v>
      </c>
      <c r="Q17" s="52" t="s">
        <v>145</v>
      </c>
      <c r="R17" s="52" t="s">
        <v>146</v>
      </c>
      <c r="S17" s="52" t="s">
        <v>144</v>
      </c>
      <c r="T17" s="52" t="s">
        <v>120</v>
      </c>
      <c r="U17" s="52" t="s">
        <v>159</v>
      </c>
      <c r="V17" s="52" t="s">
        <v>160</v>
      </c>
    </row>
    <row r="18" spans="2:22" x14ac:dyDescent="0.25">
      <c r="B18" s="7" t="s">
        <v>19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53">
        <f>E63</f>
        <v>0</v>
      </c>
      <c r="N18" s="53">
        <f>F63</f>
        <v>0</v>
      </c>
      <c r="O18" s="53">
        <f>H63</f>
        <v>0</v>
      </c>
      <c r="P18" s="53">
        <f>I63</f>
        <v>0</v>
      </c>
      <c r="Q18" s="63"/>
      <c r="R18" s="53">
        <f>K63</f>
        <v>0</v>
      </c>
      <c r="S18" s="60">
        <f>SUM(M18:R18)</f>
        <v>0</v>
      </c>
      <c r="T18" s="51">
        <f>L63</f>
        <v>0</v>
      </c>
      <c r="U18" s="51" t="str">
        <f>M63</f>
        <v>$0.00</v>
      </c>
      <c r="V18" s="51">
        <f>N63</f>
        <v>0</v>
      </c>
    </row>
    <row r="19" spans="2:22" x14ac:dyDescent="0.25">
      <c r="B19" s="7" t="s">
        <v>20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53">
        <f>E70</f>
        <v>0</v>
      </c>
      <c r="N19" s="53">
        <f>F70</f>
        <v>0</v>
      </c>
      <c r="O19" s="53">
        <f>H70</f>
        <v>0</v>
      </c>
      <c r="P19" s="53">
        <f>I70</f>
        <v>0</v>
      </c>
      <c r="Q19" s="63"/>
      <c r="R19" s="53">
        <f>K70</f>
        <v>0</v>
      </c>
      <c r="S19" s="60">
        <f t="shared" ref="S19:S26" si="0">SUM(M19:R19)</f>
        <v>0</v>
      </c>
      <c r="T19" s="51">
        <f>L70</f>
        <v>0</v>
      </c>
      <c r="U19" s="51" t="str">
        <f>M70</f>
        <v>$0.00</v>
      </c>
      <c r="V19" s="51">
        <f>N70</f>
        <v>0</v>
      </c>
    </row>
    <row r="20" spans="2:22" x14ac:dyDescent="0.25">
      <c r="B20" s="7" t="s">
        <v>21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53">
        <f>E83</f>
        <v>0</v>
      </c>
      <c r="N20" s="53">
        <f>F83</f>
        <v>0</v>
      </c>
      <c r="O20" s="53">
        <f>H83</f>
        <v>0</v>
      </c>
      <c r="P20" s="53">
        <f>I83</f>
        <v>0</v>
      </c>
      <c r="Q20" s="63"/>
      <c r="R20" s="53">
        <f>K83</f>
        <v>0</v>
      </c>
      <c r="S20" s="60">
        <f t="shared" si="0"/>
        <v>0</v>
      </c>
      <c r="T20" s="51">
        <f>L83</f>
        <v>0</v>
      </c>
      <c r="U20" s="51" t="str">
        <f>M83</f>
        <v>$0.00</v>
      </c>
      <c r="V20" s="51">
        <f>N83</f>
        <v>0</v>
      </c>
    </row>
    <row r="21" spans="2:22" x14ac:dyDescent="0.25">
      <c r="B21" s="7" t="s">
        <v>22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53">
        <f>E93</f>
        <v>0</v>
      </c>
      <c r="N21" s="53">
        <f>F93</f>
        <v>0</v>
      </c>
      <c r="O21" s="53">
        <f>H93</f>
        <v>0</v>
      </c>
      <c r="P21" s="53">
        <f>I93</f>
        <v>0</v>
      </c>
      <c r="Q21" s="63"/>
      <c r="R21" s="53">
        <f>K93</f>
        <v>0</v>
      </c>
      <c r="S21" s="60">
        <f t="shared" si="0"/>
        <v>0</v>
      </c>
      <c r="T21" s="51">
        <f>L93</f>
        <v>0</v>
      </c>
      <c r="U21" s="51" t="str">
        <f>M93</f>
        <v>$0.00</v>
      </c>
      <c r="V21" s="51">
        <f>N93</f>
        <v>0</v>
      </c>
    </row>
    <row r="22" spans="2:22" x14ac:dyDescent="0.25">
      <c r="B22" s="7" t="s">
        <v>23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53">
        <f>E102</f>
        <v>0</v>
      </c>
      <c r="N22" s="53">
        <f>F102</f>
        <v>0</v>
      </c>
      <c r="O22" s="53">
        <f>H102</f>
        <v>0</v>
      </c>
      <c r="P22" s="53">
        <f>I102</f>
        <v>0</v>
      </c>
      <c r="Q22" s="63"/>
      <c r="R22" s="53">
        <f>K102</f>
        <v>0</v>
      </c>
      <c r="S22" s="60">
        <f t="shared" si="0"/>
        <v>0</v>
      </c>
      <c r="T22" s="51">
        <f>L102</f>
        <v>0</v>
      </c>
      <c r="U22" s="51" t="str">
        <f>M102</f>
        <v>$0.00</v>
      </c>
      <c r="V22" s="51">
        <f>N102</f>
        <v>0</v>
      </c>
    </row>
    <row r="23" spans="2:22" x14ac:dyDescent="0.25">
      <c r="B23" s="7" t="s">
        <v>24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53">
        <f>E113</f>
        <v>0</v>
      </c>
      <c r="N23" s="53">
        <f>F113</f>
        <v>0</v>
      </c>
      <c r="O23" s="53">
        <f>H113</f>
        <v>0</v>
      </c>
      <c r="P23" s="53">
        <f>I113</f>
        <v>0</v>
      </c>
      <c r="Q23" s="63"/>
      <c r="R23" s="53">
        <f>K113</f>
        <v>0</v>
      </c>
      <c r="S23" s="60">
        <f t="shared" si="0"/>
        <v>0</v>
      </c>
      <c r="T23" s="51">
        <f>L113</f>
        <v>0</v>
      </c>
      <c r="U23" s="51" t="str">
        <f>M113</f>
        <v>$0.00</v>
      </c>
      <c r="V23" s="51">
        <f>N113</f>
        <v>0</v>
      </c>
    </row>
    <row r="24" spans="2:22" x14ac:dyDescent="0.25">
      <c r="B24" s="7" t="s">
        <v>25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53">
        <f>E129</f>
        <v>0</v>
      </c>
      <c r="N24" s="53">
        <f>F129</f>
        <v>0</v>
      </c>
      <c r="O24" s="53">
        <f>H129</f>
        <v>0</v>
      </c>
      <c r="P24" s="53">
        <f>I129</f>
        <v>0</v>
      </c>
      <c r="Q24" s="63"/>
      <c r="R24" s="53">
        <f>K129</f>
        <v>0</v>
      </c>
      <c r="S24" s="60">
        <f t="shared" si="0"/>
        <v>0</v>
      </c>
      <c r="T24" s="51">
        <f>L129</f>
        <v>0</v>
      </c>
      <c r="U24" s="51" t="str">
        <f>M129</f>
        <v>$0.00</v>
      </c>
      <c r="V24" s="51">
        <f>N129</f>
        <v>0</v>
      </c>
    </row>
    <row r="25" spans="2:22" x14ac:dyDescent="0.25">
      <c r="B25" s="7" t="s">
        <v>26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53">
        <f>E147</f>
        <v>0</v>
      </c>
      <c r="N25" s="53">
        <f>F147</f>
        <v>0</v>
      </c>
      <c r="O25" s="53">
        <f>H147</f>
        <v>0</v>
      </c>
      <c r="P25" s="53">
        <f>I147</f>
        <v>0</v>
      </c>
      <c r="Q25" s="63"/>
      <c r="R25" s="53">
        <f>K146</f>
        <v>0</v>
      </c>
      <c r="S25" s="60">
        <f t="shared" si="0"/>
        <v>0</v>
      </c>
      <c r="T25" s="51">
        <f>L147</f>
        <v>0</v>
      </c>
      <c r="U25" s="51" t="str">
        <f>M147</f>
        <v>$0.00</v>
      </c>
      <c r="V25" s="51">
        <f>N147</f>
        <v>0</v>
      </c>
    </row>
    <row r="26" spans="2:22" ht="13.8" thickBot="1" x14ac:dyDescent="0.3">
      <c r="B26" s="56" t="s">
        <v>27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>
        <f>E164</f>
        <v>0</v>
      </c>
      <c r="N26" s="55">
        <f>F164</f>
        <v>0</v>
      </c>
      <c r="O26" s="55">
        <f>H164</f>
        <v>0</v>
      </c>
      <c r="P26" s="55">
        <f>I164</f>
        <v>0</v>
      </c>
      <c r="Q26" s="55">
        <f>K164</f>
        <v>0</v>
      </c>
      <c r="R26" s="55">
        <f>L164</f>
        <v>0</v>
      </c>
      <c r="S26" s="60">
        <f t="shared" si="0"/>
        <v>0</v>
      </c>
      <c r="T26" s="68">
        <f>M164</f>
        <v>0</v>
      </c>
      <c r="U26" s="68" t="str">
        <f>N164</f>
        <v>$0.00</v>
      </c>
      <c r="V26" s="68">
        <f>O164</f>
        <v>0</v>
      </c>
    </row>
    <row r="27" spans="2:22" ht="13.8" thickTop="1" x14ac:dyDescent="0.25">
      <c r="B27" s="59" t="s">
        <v>28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61">
        <f t="shared" ref="M27:S27" si="1">SUM(M18:M26)</f>
        <v>0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0</v>
      </c>
      <c r="R27" s="61">
        <f t="shared" si="1"/>
        <v>0</v>
      </c>
      <c r="S27" s="61">
        <f t="shared" si="1"/>
        <v>0</v>
      </c>
      <c r="T27" s="58">
        <f>SUM(T18:T26)</f>
        <v>0</v>
      </c>
      <c r="U27" s="58">
        <f>SUM(U18:U26)</f>
        <v>0</v>
      </c>
      <c r="V27" s="58">
        <f>SUM(V18:V26)</f>
        <v>0</v>
      </c>
    </row>
    <row r="29" spans="2:22" x14ac:dyDescent="0.25">
      <c r="B29" s="4" t="s">
        <v>158</v>
      </c>
    </row>
    <row r="31" spans="2:22" ht="52.8" x14ac:dyDescent="0.25">
      <c r="B31" s="11" t="s">
        <v>29</v>
      </c>
      <c r="C31" s="18" t="s">
        <v>30</v>
      </c>
      <c r="D31" s="34" t="s">
        <v>31</v>
      </c>
      <c r="E31" s="34" t="s">
        <v>150</v>
      </c>
      <c r="F31" s="17" t="s">
        <v>32</v>
      </c>
      <c r="G31" s="34" t="s">
        <v>33</v>
      </c>
      <c r="H31" s="16" t="s">
        <v>151</v>
      </c>
      <c r="I31" s="16" t="s">
        <v>34</v>
      </c>
      <c r="J31" s="23"/>
    </row>
    <row r="32" spans="2:22" x14ac:dyDescent="0.25">
      <c r="B32" s="13">
        <v>1</v>
      </c>
      <c r="C32" s="19"/>
      <c r="D32" s="35"/>
      <c r="E32" s="35"/>
      <c r="F32" s="15"/>
      <c r="G32" s="35"/>
      <c r="H32" s="14"/>
      <c r="I32" s="69" t="s">
        <v>35</v>
      </c>
      <c r="J32" s="23"/>
      <c r="K32" s="23"/>
      <c r="L32" s="23"/>
    </row>
    <row r="33" spans="2:13" x14ac:dyDescent="0.25">
      <c r="B33" s="13">
        <v>2</v>
      </c>
      <c r="C33" s="19"/>
      <c r="D33" s="35"/>
      <c r="E33" s="35"/>
      <c r="F33" s="15"/>
      <c r="G33" s="35"/>
      <c r="H33" s="14"/>
      <c r="I33" s="70"/>
      <c r="J33" s="23"/>
      <c r="K33" s="23"/>
      <c r="L33" s="23"/>
    </row>
    <row r="34" spans="2:13" x14ac:dyDescent="0.25">
      <c r="B34" s="13">
        <v>3</v>
      </c>
      <c r="C34" s="19"/>
      <c r="D34" s="35"/>
      <c r="E34" s="35"/>
      <c r="F34" s="15"/>
      <c r="G34" s="35"/>
      <c r="H34" s="14"/>
      <c r="I34" s="70"/>
      <c r="J34" s="23"/>
      <c r="K34" s="23"/>
      <c r="L34" s="23"/>
      <c r="M34" s="23"/>
    </row>
    <row r="35" spans="2:13" x14ac:dyDescent="0.25">
      <c r="B35" s="13">
        <v>4</v>
      </c>
      <c r="C35" s="19"/>
      <c r="D35" s="35"/>
      <c r="E35" s="35"/>
      <c r="F35" s="15"/>
      <c r="G35" s="35"/>
      <c r="H35" s="14"/>
      <c r="I35" s="70"/>
      <c r="J35" s="23"/>
      <c r="K35" s="23"/>
      <c r="L35" s="23"/>
      <c r="M35" s="23"/>
    </row>
    <row r="36" spans="2:13" x14ac:dyDescent="0.25">
      <c r="B36" s="13">
        <v>5</v>
      </c>
      <c r="C36" s="19"/>
      <c r="D36" s="35"/>
      <c r="E36" s="35"/>
      <c r="F36" s="15"/>
      <c r="G36" s="35"/>
      <c r="H36" s="14"/>
      <c r="I36" s="70"/>
      <c r="J36" s="23"/>
      <c r="K36" s="23"/>
      <c r="L36" s="23"/>
      <c r="M36" s="23"/>
    </row>
    <row r="37" spans="2:13" x14ac:dyDescent="0.25">
      <c r="B37" s="13">
        <v>6</v>
      </c>
      <c r="C37" s="19"/>
      <c r="D37" s="35"/>
      <c r="E37" s="35"/>
      <c r="F37" s="15"/>
      <c r="G37" s="35"/>
      <c r="H37" s="14"/>
      <c r="I37" s="70"/>
      <c r="J37" s="23"/>
      <c r="K37" s="23"/>
      <c r="L37" s="23"/>
    </row>
    <row r="38" spans="2:13" x14ac:dyDescent="0.25">
      <c r="B38" s="13">
        <v>7</v>
      </c>
      <c r="C38" s="19"/>
      <c r="D38" s="35"/>
      <c r="E38" s="35"/>
      <c r="F38" s="15"/>
      <c r="G38" s="35"/>
      <c r="H38" s="14"/>
      <c r="I38" s="70"/>
      <c r="J38" s="23"/>
      <c r="K38" s="23"/>
      <c r="L38" s="23"/>
    </row>
    <row r="39" spans="2:13" x14ac:dyDescent="0.25">
      <c r="B39" s="13">
        <v>8</v>
      </c>
      <c r="C39" s="19"/>
      <c r="D39" s="35"/>
      <c r="E39" s="35"/>
      <c r="F39" s="15"/>
      <c r="G39" s="35"/>
      <c r="H39" s="14"/>
      <c r="I39" s="70"/>
      <c r="J39" s="23"/>
      <c r="K39" s="23"/>
      <c r="L39" s="23"/>
      <c r="M39" s="23"/>
    </row>
    <row r="40" spans="2:13" x14ac:dyDescent="0.25">
      <c r="B40" s="13">
        <v>9</v>
      </c>
      <c r="C40" s="19"/>
      <c r="D40" s="35"/>
      <c r="E40" s="35"/>
      <c r="F40" s="15"/>
      <c r="G40" s="35"/>
      <c r="H40" s="14"/>
      <c r="I40" s="70"/>
      <c r="J40" s="23"/>
      <c r="K40" s="23"/>
      <c r="L40" s="23"/>
      <c r="M40" s="23"/>
    </row>
    <row r="41" spans="2:13" x14ac:dyDescent="0.25">
      <c r="B41" s="13">
        <v>10</v>
      </c>
      <c r="C41" s="19"/>
      <c r="D41" s="35"/>
      <c r="E41" s="35"/>
      <c r="F41" s="15"/>
      <c r="G41" s="35"/>
      <c r="H41" s="14"/>
      <c r="I41" s="70"/>
      <c r="J41" s="23"/>
      <c r="K41" s="23"/>
      <c r="L41" s="23"/>
      <c r="M41" s="23"/>
    </row>
    <row r="42" spans="2:13" x14ac:dyDescent="0.25">
      <c r="B42" s="13">
        <v>11</v>
      </c>
      <c r="C42" s="19"/>
      <c r="D42" s="35"/>
      <c r="E42" s="35"/>
      <c r="F42" s="15"/>
      <c r="G42" s="35"/>
      <c r="H42" s="14"/>
      <c r="I42" s="70"/>
      <c r="J42" s="23"/>
      <c r="K42" s="23"/>
      <c r="L42" s="23"/>
      <c r="M42" s="23"/>
    </row>
    <row r="43" spans="2:13" x14ac:dyDescent="0.25">
      <c r="B43" s="13">
        <v>12</v>
      </c>
      <c r="C43" s="19"/>
      <c r="D43" s="35"/>
      <c r="E43" s="35"/>
      <c r="F43" s="15"/>
      <c r="G43" s="35"/>
      <c r="H43" s="14"/>
      <c r="I43" s="70"/>
    </row>
    <row r="44" spans="2:13" x14ac:dyDescent="0.25">
      <c r="B44" s="13">
        <v>13</v>
      </c>
      <c r="C44" s="19"/>
      <c r="D44" s="35"/>
      <c r="E44" s="35"/>
      <c r="F44" s="15"/>
      <c r="G44" s="35"/>
      <c r="H44" s="14"/>
      <c r="I44" s="70"/>
    </row>
    <row r="45" spans="2:13" x14ac:dyDescent="0.25">
      <c r="B45" s="13">
        <v>14</v>
      </c>
      <c r="C45" s="19"/>
      <c r="D45" s="35"/>
      <c r="E45" s="35"/>
      <c r="F45" s="15"/>
      <c r="G45" s="35"/>
      <c r="H45" s="14"/>
      <c r="I45" s="70"/>
    </row>
    <row r="46" spans="2:13" x14ac:dyDescent="0.25">
      <c r="B46" s="13">
        <v>15</v>
      </c>
      <c r="C46" s="19"/>
      <c r="D46" s="35"/>
      <c r="E46" s="35"/>
      <c r="F46" s="15"/>
      <c r="G46" s="35"/>
      <c r="H46" s="14"/>
      <c r="I46" s="70"/>
    </row>
    <row r="47" spans="2:13" x14ac:dyDescent="0.25">
      <c r="B47" s="13">
        <v>16</v>
      </c>
      <c r="C47" s="19"/>
      <c r="D47" s="35"/>
      <c r="E47" s="35"/>
      <c r="F47" s="15"/>
      <c r="G47" s="35"/>
      <c r="H47" s="14"/>
      <c r="I47" s="70"/>
    </row>
    <row r="48" spans="2:13" x14ac:dyDescent="0.25">
      <c r="B48" s="13">
        <v>17</v>
      </c>
      <c r="C48" s="19"/>
      <c r="D48" s="35"/>
      <c r="E48" s="35"/>
      <c r="F48" s="15"/>
      <c r="G48" s="35"/>
      <c r="H48" s="14"/>
      <c r="I48" s="70"/>
    </row>
    <row r="49" spans="1:14" x14ac:dyDescent="0.25">
      <c r="B49" s="13">
        <v>18</v>
      </c>
      <c r="C49" s="19"/>
      <c r="D49" s="35"/>
      <c r="E49" s="35"/>
      <c r="F49" s="15"/>
      <c r="G49" s="35"/>
      <c r="H49" s="14"/>
      <c r="I49" s="70"/>
    </row>
    <row r="50" spans="1:14" x14ac:dyDescent="0.25">
      <c r="B50" s="13">
        <v>19</v>
      </c>
      <c r="C50" s="19"/>
      <c r="D50" s="35"/>
      <c r="E50" s="35"/>
      <c r="F50" s="15"/>
      <c r="G50" s="35"/>
      <c r="H50" s="14"/>
      <c r="I50" s="70"/>
    </row>
    <row r="51" spans="1:14" x14ac:dyDescent="0.25">
      <c r="B51" s="13">
        <v>20</v>
      </c>
      <c r="C51" s="19"/>
      <c r="D51" s="35"/>
      <c r="E51" s="35"/>
      <c r="F51" s="15"/>
      <c r="G51" s="35"/>
      <c r="H51" s="14"/>
      <c r="I51" s="71"/>
    </row>
    <row r="52" spans="1:14" x14ac:dyDescent="0.25">
      <c r="B52" s="20"/>
    </row>
    <row r="53" spans="1:14" x14ac:dyDescent="0.25">
      <c r="A53" s="4"/>
      <c r="B53" s="39" t="s">
        <v>36</v>
      </c>
      <c r="C53" s="3" t="s">
        <v>37</v>
      </c>
    </row>
    <row r="55" spans="1:14" s="2" customFormat="1" x14ac:dyDescent="0.25">
      <c r="A55" s="22" t="s">
        <v>0</v>
      </c>
      <c r="B55" s="1" t="s">
        <v>38</v>
      </c>
    </row>
    <row r="57" spans="1:14" ht="52.8" x14ac:dyDescent="0.25">
      <c r="B57" s="11" t="s">
        <v>39</v>
      </c>
      <c r="C57" s="12" t="s">
        <v>40</v>
      </c>
      <c r="D57" s="12" t="s">
        <v>41</v>
      </c>
      <c r="E57" s="12" t="s">
        <v>42</v>
      </c>
      <c r="F57" s="12" t="s">
        <v>43</v>
      </c>
      <c r="G57" s="12" t="s">
        <v>44</v>
      </c>
      <c r="H57" s="12" t="s">
        <v>45</v>
      </c>
      <c r="I57" s="12" t="s">
        <v>46</v>
      </c>
      <c r="J57" s="12" t="s">
        <v>47</v>
      </c>
      <c r="K57" s="12" t="s">
        <v>147</v>
      </c>
      <c r="L57" s="12" t="s">
        <v>120</v>
      </c>
      <c r="M57" s="12" t="s">
        <v>153</v>
      </c>
      <c r="N57" s="12" t="s">
        <v>154</v>
      </c>
    </row>
    <row r="58" spans="1:14" x14ac:dyDescent="0.25">
      <c r="B58" s="40" t="s">
        <v>48</v>
      </c>
      <c r="C58" s="46"/>
      <c r="D58" s="46"/>
      <c r="E58" s="47"/>
      <c r="F58" s="47"/>
      <c r="G58" s="48">
        <f>SUM(E58:F58)</f>
        <v>0</v>
      </c>
      <c r="H58" s="47"/>
      <c r="I58" s="47"/>
      <c r="J58" s="48">
        <f>SUM(H58:I58)</f>
        <v>0</v>
      </c>
      <c r="K58" s="47"/>
      <c r="L58" s="49">
        <f>INDEX('Cumulative Lifetime Savings'!$C$44:$H$2182,MATCH('Aggregated Ava Portfolio'!$B58,'Cumulative Lifetime Savings'!$B$44:$B$2182,0),MATCH('Aggregated Ava Portfolio'!$L$57,'Cumulative Lifetime Savings'!$C$44:$H$44,0))</f>
        <v>0</v>
      </c>
      <c r="M58" s="65"/>
      <c r="N58" s="65"/>
    </row>
    <row r="59" spans="1:14" x14ac:dyDescent="0.25">
      <c r="B59" s="40" t="s">
        <v>49</v>
      </c>
      <c r="C59" s="46"/>
      <c r="D59" s="46"/>
      <c r="E59" s="47"/>
      <c r="F59" s="47"/>
      <c r="G59" s="48">
        <f t="shared" ref="G59:G62" si="2">SUM(E59:F59)</f>
        <v>0</v>
      </c>
      <c r="H59" s="47"/>
      <c r="I59" s="47"/>
      <c r="J59" s="48">
        <f t="shared" ref="J59:J62" si="3">SUM(H59:I59)</f>
        <v>0</v>
      </c>
      <c r="K59" s="47"/>
      <c r="L59" s="49">
        <f>INDEX('Cumulative Lifetime Savings'!$C$44:$H$2182,MATCH('Aggregated Ava Portfolio'!$B59,'Cumulative Lifetime Savings'!$B$44:$B$2182,0),MATCH('Aggregated Ava Portfolio'!$L$57,'Cumulative Lifetime Savings'!$C$44:$H$44,0))</f>
        <v>0</v>
      </c>
      <c r="M59" s="66"/>
      <c r="N59" s="66"/>
    </row>
    <row r="60" spans="1:14" x14ac:dyDescent="0.25">
      <c r="B60" s="40" t="s">
        <v>50</v>
      </c>
      <c r="C60" s="46"/>
      <c r="D60" s="46"/>
      <c r="E60" s="47"/>
      <c r="F60" s="47"/>
      <c r="G60" s="48">
        <f t="shared" si="2"/>
        <v>0</v>
      </c>
      <c r="H60" s="47"/>
      <c r="I60" s="47"/>
      <c r="J60" s="48">
        <f t="shared" si="3"/>
        <v>0</v>
      </c>
      <c r="K60" s="47"/>
      <c r="L60" s="49">
        <f>INDEX('Cumulative Lifetime Savings'!$C$44:$H$2182,MATCH('Aggregated Ava Portfolio'!$B60,'Cumulative Lifetime Savings'!$B$44:$B$2182,0),MATCH('Aggregated Ava Portfolio'!$L$57,'Cumulative Lifetime Savings'!$C$44:$H$44,0))</f>
        <v>0</v>
      </c>
      <c r="M60" s="66"/>
      <c r="N60" s="66"/>
    </row>
    <row r="61" spans="1:14" x14ac:dyDescent="0.25">
      <c r="B61" s="40" t="s">
        <v>51</v>
      </c>
      <c r="C61" s="46"/>
      <c r="D61" s="46"/>
      <c r="E61" s="47"/>
      <c r="F61" s="47"/>
      <c r="G61" s="48">
        <f t="shared" si="2"/>
        <v>0</v>
      </c>
      <c r="H61" s="47"/>
      <c r="I61" s="47"/>
      <c r="J61" s="48">
        <f t="shared" si="3"/>
        <v>0</v>
      </c>
      <c r="K61" s="47"/>
      <c r="L61" s="49">
        <f>INDEX('Cumulative Lifetime Savings'!$C$44:$H$2182,MATCH('Aggregated Ava Portfolio'!$B61,'Cumulative Lifetime Savings'!$B$44:$B$2182,0),MATCH('Aggregated Ava Portfolio'!$L$57,'Cumulative Lifetime Savings'!$C$44:$H$44,0))</f>
        <v>0</v>
      </c>
      <c r="M61" s="66"/>
      <c r="N61" s="66"/>
    </row>
    <row r="62" spans="1:14" x14ac:dyDescent="0.25">
      <c r="B62" s="40" t="s">
        <v>52</v>
      </c>
      <c r="C62" s="46"/>
      <c r="D62" s="46"/>
      <c r="E62" s="47"/>
      <c r="F62" s="47"/>
      <c r="G62" s="48">
        <f t="shared" si="2"/>
        <v>0</v>
      </c>
      <c r="H62" s="47"/>
      <c r="I62" s="47"/>
      <c r="J62" s="48">
        <f t="shared" si="3"/>
        <v>0</v>
      </c>
      <c r="K62" s="47"/>
      <c r="L62" s="49">
        <f>INDEX('Cumulative Lifetime Savings'!$C$44:$H$2182,MATCH('Aggregated Ava Portfolio'!$B62,'Cumulative Lifetime Savings'!$B$44:$B$2182,0),MATCH('Aggregated Ava Portfolio'!$L$57,'Cumulative Lifetime Savings'!$C$44:$H$44,0))</f>
        <v>0</v>
      </c>
      <c r="M62" s="67"/>
      <c r="N62" s="67"/>
    </row>
    <row r="63" spans="1:14" x14ac:dyDescent="0.25">
      <c r="B63" s="21" t="s">
        <v>53</v>
      </c>
      <c r="C63" s="50">
        <f t="shared" ref="C63:J63" si="4">SUM(C58:C62)</f>
        <v>0</v>
      </c>
      <c r="D63" s="50">
        <f t="shared" si="4"/>
        <v>0</v>
      </c>
      <c r="E63" s="51">
        <f t="shared" si="4"/>
        <v>0</v>
      </c>
      <c r="F63" s="51">
        <f t="shared" si="4"/>
        <v>0</v>
      </c>
      <c r="G63" s="51">
        <f t="shared" si="4"/>
        <v>0</v>
      </c>
      <c r="H63" s="51">
        <f t="shared" si="4"/>
        <v>0</v>
      </c>
      <c r="I63" s="51">
        <f t="shared" si="4"/>
        <v>0</v>
      </c>
      <c r="J63" s="51">
        <f t="shared" si="4"/>
        <v>0</v>
      </c>
      <c r="K63" s="51">
        <f t="shared" ref="K63:L63" si="5">SUM(K58:K62)</f>
        <v>0</v>
      </c>
      <c r="L63" s="51">
        <f t="shared" si="5"/>
        <v>0</v>
      </c>
      <c r="M63" s="51" t="str">
        <f>IF(L63&lt;0,-(L63/D63/20/12),"$0.00")</f>
        <v>$0.00</v>
      </c>
      <c r="N63" s="51">
        <f>M63*D63*20*12</f>
        <v>0</v>
      </c>
    </row>
    <row r="65" spans="1:14" s="2" customFormat="1" x14ac:dyDescent="0.25">
      <c r="A65" s="22" t="s">
        <v>0</v>
      </c>
      <c r="B65" s="1" t="s">
        <v>54</v>
      </c>
    </row>
    <row r="67" spans="1:14" ht="52.8" x14ac:dyDescent="0.25">
      <c r="B67" s="11" t="s">
        <v>39</v>
      </c>
      <c r="C67" s="12" t="s">
        <v>40</v>
      </c>
      <c r="D67" s="12" t="s">
        <v>41</v>
      </c>
      <c r="E67" s="12" t="s">
        <v>42</v>
      </c>
      <c r="F67" s="12" t="s">
        <v>43</v>
      </c>
      <c r="G67" s="12" t="s">
        <v>44</v>
      </c>
      <c r="H67" s="12" t="s">
        <v>45</v>
      </c>
      <c r="I67" s="12" t="s">
        <v>46</v>
      </c>
      <c r="J67" s="12" t="s">
        <v>47</v>
      </c>
      <c r="K67" s="12" t="s">
        <v>147</v>
      </c>
      <c r="L67" s="12" t="s">
        <v>120</v>
      </c>
      <c r="M67" s="12" t="s">
        <v>153</v>
      </c>
      <c r="N67" s="12" t="s">
        <v>154</v>
      </c>
    </row>
    <row r="68" spans="1:14" x14ac:dyDescent="0.25">
      <c r="B68" s="40" t="s">
        <v>55</v>
      </c>
      <c r="C68" s="46"/>
      <c r="D68" s="46"/>
      <c r="E68" s="47"/>
      <c r="F68" s="47"/>
      <c r="G68" s="48">
        <f t="shared" ref="G68:G69" si="6">SUM(E68:F68)</f>
        <v>0</v>
      </c>
      <c r="H68" s="47"/>
      <c r="I68" s="47"/>
      <c r="J68" s="48">
        <f>SUM(H68:I68)</f>
        <v>0</v>
      </c>
      <c r="K68" s="47"/>
      <c r="L68" s="49">
        <f>INDEX('Cumulative Lifetime Savings'!$C$44:$H$2182,MATCH('Aggregated Ava Portfolio'!$B68,'Cumulative Lifetime Savings'!$B$44:$B$2182,0),MATCH('Aggregated Ava Portfolio'!$L$57,'Cumulative Lifetime Savings'!$C$44:$H$44,0))</f>
        <v>0</v>
      </c>
      <c r="M68" s="66"/>
      <c r="N68" s="66"/>
    </row>
    <row r="69" spans="1:14" x14ac:dyDescent="0.25">
      <c r="B69" s="40" t="s">
        <v>56</v>
      </c>
      <c r="C69" s="46"/>
      <c r="D69" s="46"/>
      <c r="E69" s="47"/>
      <c r="F69" s="47"/>
      <c r="G69" s="48">
        <f t="shared" si="6"/>
        <v>0</v>
      </c>
      <c r="H69" s="47"/>
      <c r="I69" s="47"/>
      <c r="J69" s="48">
        <f t="shared" ref="J69" si="7">SUM(H69:I69)</f>
        <v>0</v>
      </c>
      <c r="K69" s="47"/>
      <c r="L69" s="49">
        <f>INDEX('Cumulative Lifetime Savings'!$C$44:$H$2182,MATCH('Aggregated Ava Portfolio'!$B69,'Cumulative Lifetime Savings'!$B$44:$B$2182,0),MATCH('Aggregated Ava Portfolio'!$L$57,'Cumulative Lifetime Savings'!$C$44:$H$44,0))</f>
        <v>0</v>
      </c>
      <c r="M69" s="66"/>
      <c r="N69" s="66"/>
    </row>
    <row r="70" spans="1:14" x14ac:dyDescent="0.25">
      <c r="B70" s="21" t="s">
        <v>53</v>
      </c>
      <c r="C70" s="50">
        <f t="shared" ref="C70:J70" si="8">SUM(C68:C69)</f>
        <v>0</v>
      </c>
      <c r="D70" s="50">
        <f t="shared" si="8"/>
        <v>0</v>
      </c>
      <c r="E70" s="51">
        <f t="shared" si="8"/>
        <v>0</v>
      </c>
      <c r="F70" s="51">
        <f t="shared" si="8"/>
        <v>0</v>
      </c>
      <c r="G70" s="51">
        <f t="shared" si="8"/>
        <v>0</v>
      </c>
      <c r="H70" s="51">
        <f t="shared" si="8"/>
        <v>0</v>
      </c>
      <c r="I70" s="51">
        <f t="shared" si="8"/>
        <v>0</v>
      </c>
      <c r="J70" s="51">
        <f t="shared" si="8"/>
        <v>0</v>
      </c>
      <c r="K70" s="51">
        <f t="shared" ref="K70" si="9">SUM(K68:K69)</f>
        <v>0</v>
      </c>
      <c r="L70" s="51">
        <f>SUM(L68:L69)</f>
        <v>0</v>
      </c>
      <c r="M70" s="51" t="str">
        <f>IF(L70&lt;0,-(L70/D70/20/12),"$0.00")</f>
        <v>$0.00</v>
      </c>
      <c r="N70" s="51">
        <f>M70*D70*20*12</f>
        <v>0</v>
      </c>
    </row>
    <row r="72" spans="1:14" s="2" customFormat="1" x14ac:dyDescent="0.25">
      <c r="A72" s="22" t="s">
        <v>0</v>
      </c>
      <c r="B72" s="1" t="s">
        <v>57</v>
      </c>
    </row>
    <row r="74" spans="1:14" ht="52.8" x14ac:dyDescent="0.25">
      <c r="B74" s="11" t="s">
        <v>39</v>
      </c>
      <c r="C74" s="12" t="s">
        <v>40</v>
      </c>
      <c r="D74" s="12" t="s">
        <v>41</v>
      </c>
      <c r="E74" s="12" t="s">
        <v>42</v>
      </c>
      <c r="F74" s="12" t="s">
        <v>43</v>
      </c>
      <c r="G74" s="12" t="s">
        <v>44</v>
      </c>
      <c r="H74" s="12" t="s">
        <v>45</v>
      </c>
      <c r="I74" s="12" t="s">
        <v>46</v>
      </c>
      <c r="J74" s="12" t="s">
        <v>47</v>
      </c>
      <c r="K74" s="12" t="s">
        <v>147</v>
      </c>
      <c r="L74" s="12" t="s">
        <v>120</v>
      </c>
      <c r="M74" s="12" t="s">
        <v>153</v>
      </c>
      <c r="N74" s="12" t="s">
        <v>154</v>
      </c>
    </row>
    <row r="75" spans="1:14" x14ac:dyDescent="0.25">
      <c r="B75" s="40" t="s">
        <v>131</v>
      </c>
      <c r="C75" s="46"/>
      <c r="D75" s="46"/>
      <c r="E75" s="47"/>
      <c r="F75" s="47"/>
      <c r="G75" s="48">
        <f t="shared" ref="G75:G82" si="10">SUM(E75:F75)</f>
        <v>0</v>
      </c>
      <c r="H75" s="47"/>
      <c r="I75" s="47"/>
      <c r="J75" s="48">
        <f>SUM(H75:I75)</f>
        <v>0</v>
      </c>
      <c r="K75" s="47"/>
      <c r="L75" s="49">
        <f>INDEX('Cumulative Lifetime Savings'!$C$44:$H$2182,MATCH('Aggregated Ava Portfolio'!$B75,'Cumulative Lifetime Savings'!$B$44:$B$2182,0),MATCH('Aggregated Ava Portfolio'!$L$57,'Cumulative Lifetime Savings'!$C$44:$H$44,0))</f>
        <v>0</v>
      </c>
      <c r="M75" s="65"/>
      <c r="N75" s="65"/>
    </row>
    <row r="76" spans="1:14" x14ac:dyDescent="0.25">
      <c r="B76" s="40" t="s">
        <v>132</v>
      </c>
      <c r="C76" s="46"/>
      <c r="D76" s="46"/>
      <c r="E76" s="47"/>
      <c r="F76" s="47"/>
      <c r="G76" s="48">
        <f t="shared" si="10"/>
        <v>0</v>
      </c>
      <c r="H76" s="47"/>
      <c r="I76" s="47"/>
      <c r="J76" s="48">
        <f t="shared" ref="J76:J82" si="11">SUM(H76:I76)</f>
        <v>0</v>
      </c>
      <c r="K76" s="47"/>
      <c r="L76" s="49">
        <f>INDEX('Cumulative Lifetime Savings'!$C$44:$H$2182,MATCH('Aggregated Ava Portfolio'!$B76,'Cumulative Lifetime Savings'!$B$44:$B$2182,0),MATCH('Aggregated Ava Portfolio'!$L$57,'Cumulative Lifetime Savings'!$C$44:$H$44,0))</f>
        <v>0</v>
      </c>
      <c r="M76" s="66"/>
      <c r="N76" s="66"/>
    </row>
    <row r="77" spans="1:14" x14ac:dyDescent="0.25">
      <c r="B77" s="40" t="s">
        <v>133</v>
      </c>
      <c r="C77" s="46"/>
      <c r="D77" s="46"/>
      <c r="E77" s="47"/>
      <c r="F77" s="47"/>
      <c r="G77" s="48">
        <f t="shared" si="10"/>
        <v>0</v>
      </c>
      <c r="H77" s="47"/>
      <c r="I77" s="47"/>
      <c r="J77" s="48">
        <f t="shared" si="11"/>
        <v>0</v>
      </c>
      <c r="K77" s="47"/>
      <c r="L77" s="49">
        <f>INDEX('Cumulative Lifetime Savings'!$C$44:$H$2182,MATCH('Aggregated Ava Portfolio'!$B77,'Cumulative Lifetime Savings'!$B$44:$B$2182,0),MATCH('Aggregated Ava Portfolio'!$L$57,'Cumulative Lifetime Savings'!$C$44:$H$44,0))</f>
        <v>0</v>
      </c>
      <c r="M77" s="66"/>
      <c r="N77" s="66"/>
    </row>
    <row r="78" spans="1:14" x14ac:dyDescent="0.25">
      <c r="B78" s="40" t="s">
        <v>134</v>
      </c>
      <c r="C78" s="46"/>
      <c r="D78" s="46"/>
      <c r="E78" s="47"/>
      <c r="F78" s="47"/>
      <c r="G78" s="48">
        <f t="shared" si="10"/>
        <v>0</v>
      </c>
      <c r="H78" s="47"/>
      <c r="I78" s="47"/>
      <c r="J78" s="48">
        <f t="shared" si="11"/>
        <v>0</v>
      </c>
      <c r="K78" s="47"/>
      <c r="L78" s="49">
        <f>INDEX('Cumulative Lifetime Savings'!$C$44:$H$2182,MATCH('Aggregated Ava Portfolio'!$B78,'Cumulative Lifetime Savings'!$B$44:$B$2182,0),MATCH('Aggregated Ava Portfolio'!$L$57,'Cumulative Lifetime Savings'!$C$44:$H$44,0))</f>
        <v>0</v>
      </c>
      <c r="M78" s="66"/>
      <c r="N78" s="66"/>
    </row>
    <row r="79" spans="1:14" x14ac:dyDescent="0.25">
      <c r="B79" s="40" t="s">
        <v>135</v>
      </c>
      <c r="C79" s="46"/>
      <c r="D79" s="46"/>
      <c r="E79" s="47"/>
      <c r="F79" s="47"/>
      <c r="G79" s="48">
        <f t="shared" si="10"/>
        <v>0</v>
      </c>
      <c r="H79" s="47"/>
      <c r="I79" s="47"/>
      <c r="J79" s="48">
        <f t="shared" si="11"/>
        <v>0</v>
      </c>
      <c r="K79" s="47"/>
      <c r="L79" s="49">
        <f>INDEX('Cumulative Lifetime Savings'!$C$44:$H$2182,MATCH('Aggregated Ava Portfolio'!$B79,'Cumulative Lifetime Savings'!$B$44:$B$2182,0),MATCH('Aggregated Ava Portfolio'!$L$57,'Cumulative Lifetime Savings'!$C$44:$H$44,0))</f>
        <v>0</v>
      </c>
      <c r="M79" s="66"/>
      <c r="N79" s="66"/>
    </row>
    <row r="80" spans="1:14" x14ac:dyDescent="0.25">
      <c r="B80" s="40" t="s">
        <v>136</v>
      </c>
      <c r="C80" s="46"/>
      <c r="D80" s="46"/>
      <c r="E80" s="47"/>
      <c r="F80" s="47"/>
      <c r="G80" s="48">
        <f t="shared" si="10"/>
        <v>0</v>
      </c>
      <c r="H80" s="47"/>
      <c r="I80" s="47"/>
      <c r="J80" s="48">
        <f t="shared" si="11"/>
        <v>0</v>
      </c>
      <c r="K80" s="47"/>
      <c r="L80" s="49">
        <f>INDEX('Cumulative Lifetime Savings'!$C$44:$H$2182,MATCH('Aggregated Ava Portfolio'!$B80,'Cumulative Lifetime Savings'!$B$44:$B$2182,0),MATCH('Aggregated Ava Portfolio'!$L$57,'Cumulative Lifetime Savings'!$C$44:$H$44,0))</f>
        <v>0</v>
      </c>
      <c r="M80" s="66"/>
      <c r="N80" s="66"/>
    </row>
    <row r="81" spans="1:14" x14ac:dyDescent="0.25">
      <c r="B81" s="40" t="s">
        <v>137</v>
      </c>
      <c r="C81" s="46"/>
      <c r="D81" s="46"/>
      <c r="E81" s="47"/>
      <c r="F81" s="47"/>
      <c r="G81" s="48">
        <f t="shared" si="10"/>
        <v>0</v>
      </c>
      <c r="H81" s="47"/>
      <c r="I81" s="47"/>
      <c r="J81" s="48">
        <f t="shared" si="11"/>
        <v>0</v>
      </c>
      <c r="K81" s="47"/>
      <c r="L81" s="49">
        <f>INDEX('Cumulative Lifetime Savings'!$C$44:$H$2182,MATCH('Aggregated Ava Portfolio'!$B81,'Cumulative Lifetime Savings'!$B$44:$B$2182,0),MATCH('Aggregated Ava Portfolio'!$L$57,'Cumulative Lifetime Savings'!$C$44:$H$44,0))</f>
        <v>0</v>
      </c>
      <c r="M81" s="66"/>
      <c r="N81" s="66"/>
    </row>
    <row r="82" spans="1:14" x14ac:dyDescent="0.25">
      <c r="B82" s="40" t="s">
        <v>138</v>
      </c>
      <c r="C82" s="46"/>
      <c r="D82" s="46"/>
      <c r="E82" s="47"/>
      <c r="F82" s="47"/>
      <c r="G82" s="48">
        <f t="shared" si="10"/>
        <v>0</v>
      </c>
      <c r="H82" s="47"/>
      <c r="I82" s="47"/>
      <c r="J82" s="48">
        <f t="shared" si="11"/>
        <v>0</v>
      </c>
      <c r="K82" s="47"/>
      <c r="L82" s="49">
        <f>INDEX('Cumulative Lifetime Savings'!$C$44:$H$2182,MATCH('Aggregated Ava Portfolio'!$B82,'Cumulative Lifetime Savings'!$B$44:$B$2182,0),MATCH('Aggregated Ava Portfolio'!$L$57,'Cumulative Lifetime Savings'!$C$44:$H$44,0))</f>
        <v>0</v>
      </c>
      <c r="M82" s="66"/>
      <c r="N82" s="66"/>
    </row>
    <row r="83" spans="1:14" x14ac:dyDescent="0.25">
      <c r="B83" s="21" t="s">
        <v>53</v>
      </c>
      <c r="C83" s="50">
        <f t="shared" ref="C83:F83" si="12">SUM(C75:C82)</f>
        <v>0</v>
      </c>
      <c r="D83" s="50">
        <f t="shared" si="12"/>
        <v>0</v>
      </c>
      <c r="E83" s="51">
        <f t="shared" si="12"/>
        <v>0</v>
      </c>
      <c r="F83" s="51">
        <f t="shared" si="12"/>
        <v>0</v>
      </c>
      <c r="G83" s="51">
        <f>SUM(G75:G82)</f>
        <v>0</v>
      </c>
      <c r="H83" s="51">
        <f t="shared" ref="H83:K83" si="13">SUM(H75:H82)</f>
        <v>0</v>
      </c>
      <c r="I83" s="51">
        <f t="shared" si="13"/>
        <v>0</v>
      </c>
      <c r="J83" s="51">
        <f>SUM(J75:J82)</f>
        <v>0</v>
      </c>
      <c r="K83" s="51">
        <f t="shared" si="13"/>
        <v>0</v>
      </c>
      <c r="L83" s="51">
        <f>SUM(L75:L82)</f>
        <v>0</v>
      </c>
      <c r="M83" s="51" t="str">
        <f>IF(L83&lt;0,-(L83/D83/20/12),"$0.00")</f>
        <v>$0.00</v>
      </c>
      <c r="N83" s="51">
        <f>M83*D83*20*12</f>
        <v>0</v>
      </c>
    </row>
    <row r="85" spans="1:14" s="2" customFormat="1" x14ac:dyDescent="0.25">
      <c r="A85" s="22" t="s">
        <v>0</v>
      </c>
      <c r="B85" s="1" t="s">
        <v>58</v>
      </c>
    </row>
    <row r="87" spans="1:14" ht="52.8" x14ac:dyDescent="0.25">
      <c r="B87" s="11" t="s">
        <v>39</v>
      </c>
      <c r="C87" s="12" t="s">
        <v>40</v>
      </c>
      <c r="D87" s="12" t="s">
        <v>41</v>
      </c>
      <c r="E87" s="12" t="s">
        <v>42</v>
      </c>
      <c r="F87" s="12" t="s">
        <v>43</v>
      </c>
      <c r="G87" s="12" t="s">
        <v>44</v>
      </c>
      <c r="H87" s="12" t="s">
        <v>45</v>
      </c>
      <c r="I87" s="12" t="s">
        <v>46</v>
      </c>
      <c r="J87" s="12" t="s">
        <v>47</v>
      </c>
      <c r="K87" s="12" t="s">
        <v>147</v>
      </c>
      <c r="L87" s="12" t="s">
        <v>120</v>
      </c>
      <c r="M87" s="12" t="s">
        <v>153</v>
      </c>
      <c r="N87" s="12" t="s">
        <v>154</v>
      </c>
    </row>
    <row r="88" spans="1:14" x14ac:dyDescent="0.25">
      <c r="B88" s="40" t="s">
        <v>139</v>
      </c>
      <c r="C88" s="46"/>
      <c r="D88" s="46"/>
      <c r="E88" s="47"/>
      <c r="F88" s="47"/>
      <c r="G88" s="48">
        <f t="shared" ref="G88:G92" si="14">SUM(E88:F88)</f>
        <v>0</v>
      </c>
      <c r="H88" s="47"/>
      <c r="I88" s="47"/>
      <c r="J88" s="48">
        <f>SUM(H88:I88)</f>
        <v>0</v>
      </c>
      <c r="K88" s="47"/>
      <c r="L88" s="49">
        <f>INDEX('Cumulative Lifetime Savings'!$C$44:$H$2182,MATCH('Aggregated Ava Portfolio'!$B88,'Cumulative Lifetime Savings'!$B$44:$B$2182,0),MATCH('Aggregated Ava Portfolio'!$L$57,'Cumulative Lifetime Savings'!$C$44:$H$44,0))</f>
        <v>0</v>
      </c>
      <c r="M88" s="65"/>
      <c r="N88" s="65"/>
    </row>
    <row r="89" spans="1:14" x14ac:dyDescent="0.25">
      <c r="B89" s="40" t="s">
        <v>140</v>
      </c>
      <c r="C89" s="46"/>
      <c r="D89" s="46"/>
      <c r="E89" s="47"/>
      <c r="F89" s="47"/>
      <c r="G89" s="48">
        <f t="shared" si="14"/>
        <v>0</v>
      </c>
      <c r="H89" s="47"/>
      <c r="I89" s="47"/>
      <c r="J89" s="48">
        <f t="shared" ref="J89:J90" si="15">SUM(H89:I89)</f>
        <v>0</v>
      </c>
      <c r="K89" s="47"/>
      <c r="L89" s="49">
        <f>INDEX('Cumulative Lifetime Savings'!$C$44:$H$2182,MATCH('Aggregated Ava Portfolio'!$B89,'Cumulative Lifetime Savings'!$B$44:$B$2182,0),MATCH('Aggregated Ava Portfolio'!$L$57,'Cumulative Lifetime Savings'!$C$44:$H$44,0))</f>
        <v>0</v>
      </c>
      <c r="M89" s="66"/>
      <c r="N89" s="66"/>
    </row>
    <row r="90" spans="1:14" x14ac:dyDescent="0.25">
      <c r="B90" s="40" t="s">
        <v>141</v>
      </c>
      <c r="C90" s="46"/>
      <c r="D90" s="46"/>
      <c r="E90" s="47"/>
      <c r="F90" s="47"/>
      <c r="G90" s="48">
        <f t="shared" si="14"/>
        <v>0</v>
      </c>
      <c r="H90" s="47"/>
      <c r="I90" s="47"/>
      <c r="J90" s="48">
        <f t="shared" si="15"/>
        <v>0</v>
      </c>
      <c r="K90" s="47"/>
      <c r="L90" s="49">
        <f>INDEX('Cumulative Lifetime Savings'!$C$44:$H$2182,MATCH('Aggregated Ava Portfolio'!$B90,'Cumulative Lifetime Savings'!$B$44:$B$2182,0),MATCH('Aggregated Ava Portfolio'!$L$57,'Cumulative Lifetime Savings'!$C$44:$H$44,0))</f>
        <v>0</v>
      </c>
      <c r="M90" s="66"/>
      <c r="N90" s="66"/>
    </row>
    <row r="91" spans="1:14" x14ac:dyDescent="0.25">
      <c r="B91" s="40" t="s">
        <v>142</v>
      </c>
      <c r="C91" s="46"/>
      <c r="D91" s="46"/>
      <c r="E91" s="47"/>
      <c r="F91" s="47"/>
      <c r="G91" s="48">
        <f t="shared" si="14"/>
        <v>0</v>
      </c>
      <c r="H91" s="47"/>
      <c r="I91" s="47"/>
      <c r="J91" s="48">
        <f t="shared" ref="J91:J92" si="16">SUM(H91:I91)</f>
        <v>0</v>
      </c>
      <c r="K91" s="47"/>
      <c r="L91" s="49">
        <f>INDEX('Cumulative Lifetime Savings'!$C$44:$H$2182,MATCH('Aggregated Ava Portfolio'!$B91,'Cumulative Lifetime Savings'!$B$44:$B$2182,0),MATCH('Aggregated Ava Portfolio'!$L$57,'Cumulative Lifetime Savings'!$C$44:$H$44,0))</f>
        <v>0</v>
      </c>
      <c r="M91" s="66"/>
      <c r="N91" s="66"/>
    </row>
    <row r="92" spans="1:14" x14ac:dyDescent="0.25">
      <c r="B92" s="40" t="s">
        <v>143</v>
      </c>
      <c r="C92" s="46"/>
      <c r="D92" s="46"/>
      <c r="E92" s="47"/>
      <c r="F92" s="47"/>
      <c r="G92" s="48">
        <f t="shared" si="14"/>
        <v>0</v>
      </c>
      <c r="H92" s="47"/>
      <c r="I92" s="47"/>
      <c r="J92" s="48">
        <f t="shared" si="16"/>
        <v>0</v>
      </c>
      <c r="K92" s="47"/>
      <c r="L92" s="49">
        <f>INDEX('Cumulative Lifetime Savings'!$C$44:$H$2182,MATCH('Aggregated Ava Portfolio'!$B92,'Cumulative Lifetime Savings'!$B$44:$B$2182,0),MATCH('Aggregated Ava Portfolio'!$L$57,'Cumulative Lifetime Savings'!$C$44:$H$44,0))</f>
        <v>0</v>
      </c>
      <c r="M92" s="66"/>
      <c r="N92" s="66"/>
    </row>
    <row r="93" spans="1:14" x14ac:dyDescent="0.25">
      <c r="B93" s="21" t="s">
        <v>53</v>
      </c>
      <c r="C93" s="50">
        <f t="shared" ref="C93:J93" si="17">SUM(C88:C92)</f>
        <v>0</v>
      </c>
      <c r="D93" s="50">
        <f t="shared" si="17"/>
        <v>0</v>
      </c>
      <c r="E93" s="51">
        <f t="shared" si="17"/>
        <v>0</v>
      </c>
      <c r="F93" s="51">
        <f t="shared" si="17"/>
        <v>0</v>
      </c>
      <c r="G93" s="51">
        <f t="shared" si="17"/>
        <v>0</v>
      </c>
      <c r="H93" s="51">
        <f t="shared" si="17"/>
        <v>0</v>
      </c>
      <c r="I93" s="51">
        <f t="shared" si="17"/>
        <v>0</v>
      </c>
      <c r="J93" s="51">
        <f t="shared" si="17"/>
        <v>0</v>
      </c>
      <c r="K93" s="51">
        <f t="shared" ref="K93" si="18">SUM(K88:K92)</f>
        <v>0</v>
      </c>
      <c r="L93" s="51">
        <f>SUM(L88:L92)</f>
        <v>0</v>
      </c>
      <c r="M93" s="51" t="str">
        <f>IF(L93&lt;0,-(L93/D93/20/12),"$0.00")</f>
        <v>$0.00</v>
      </c>
      <c r="N93" s="51">
        <f>M93*D93*20*12</f>
        <v>0</v>
      </c>
    </row>
    <row r="95" spans="1:14" s="2" customFormat="1" x14ac:dyDescent="0.25">
      <c r="A95" s="22" t="s">
        <v>0</v>
      </c>
      <c r="B95" s="1" t="s">
        <v>59</v>
      </c>
    </row>
    <row r="97" spans="1:14" ht="52.8" x14ac:dyDescent="0.25">
      <c r="B97" s="11" t="s">
        <v>39</v>
      </c>
      <c r="C97" s="12" t="s">
        <v>40</v>
      </c>
      <c r="D97" s="12" t="s">
        <v>41</v>
      </c>
      <c r="E97" s="12" t="s">
        <v>42</v>
      </c>
      <c r="F97" s="12" t="s">
        <v>43</v>
      </c>
      <c r="G97" s="12" t="s">
        <v>44</v>
      </c>
      <c r="H97" s="12" t="s">
        <v>45</v>
      </c>
      <c r="I97" s="12" t="s">
        <v>46</v>
      </c>
      <c r="J97" s="12" t="s">
        <v>47</v>
      </c>
      <c r="K97" s="12" t="s">
        <v>147</v>
      </c>
      <c r="L97" s="12" t="s">
        <v>120</v>
      </c>
      <c r="M97" s="12" t="s">
        <v>153</v>
      </c>
      <c r="N97" s="12" t="s">
        <v>154</v>
      </c>
    </row>
    <row r="98" spans="1:14" x14ac:dyDescent="0.25">
      <c r="B98" s="40" t="s">
        <v>60</v>
      </c>
      <c r="C98" s="46"/>
      <c r="D98" s="46"/>
      <c r="E98" s="47"/>
      <c r="F98" s="47"/>
      <c r="G98" s="48">
        <f t="shared" ref="G98:G101" si="19">SUM(E98:F98)</f>
        <v>0</v>
      </c>
      <c r="H98" s="47"/>
      <c r="I98" s="47"/>
      <c r="J98" s="48">
        <f>SUM(H98:I98)</f>
        <v>0</v>
      </c>
      <c r="K98" s="47"/>
      <c r="L98" s="49">
        <f>INDEX('Cumulative Lifetime Savings'!$C$44:$H$2182,MATCH('Aggregated Ava Portfolio'!$B98,'Cumulative Lifetime Savings'!$B$44:$B$2182,0),MATCH('Aggregated Ava Portfolio'!$L$57,'Cumulative Lifetime Savings'!$C$44:$H$44,0))</f>
        <v>0</v>
      </c>
      <c r="M98" s="65"/>
      <c r="N98" s="65"/>
    </row>
    <row r="99" spans="1:14" x14ac:dyDescent="0.25">
      <c r="B99" s="40" t="s">
        <v>61</v>
      </c>
      <c r="C99" s="46"/>
      <c r="D99" s="46"/>
      <c r="E99" s="47"/>
      <c r="F99" s="47"/>
      <c r="G99" s="48">
        <f t="shared" si="19"/>
        <v>0</v>
      </c>
      <c r="H99" s="47"/>
      <c r="I99" s="47"/>
      <c r="J99" s="48">
        <f t="shared" ref="J99:J101" si="20">SUM(H99:I99)</f>
        <v>0</v>
      </c>
      <c r="K99" s="47"/>
      <c r="L99" s="49">
        <f>INDEX('Cumulative Lifetime Savings'!$C$44:$H$2182,MATCH('Aggregated Ava Portfolio'!$B99,'Cumulative Lifetime Savings'!$B$44:$B$2182,0),MATCH('Aggregated Ava Portfolio'!$L$57,'Cumulative Lifetime Savings'!$C$44:$H$44,0))</f>
        <v>0</v>
      </c>
      <c r="M99" s="66"/>
      <c r="N99" s="66"/>
    </row>
    <row r="100" spans="1:14" x14ac:dyDescent="0.25">
      <c r="B100" s="40" t="s">
        <v>62</v>
      </c>
      <c r="C100" s="46"/>
      <c r="D100" s="46"/>
      <c r="E100" s="47"/>
      <c r="F100" s="47"/>
      <c r="G100" s="48">
        <f t="shared" si="19"/>
        <v>0</v>
      </c>
      <c r="H100" s="47"/>
      <c r="I100" s="47"/>
      <c r="J100" s="48">
        <f t="shared" si="20"/>
        <v>0</v>
      </c>
      <c r="K100" s="47"/>
      <c r="L100" s="49">
        <f>INDEX('Cumulative Lifetime Savings'!$C$44:$H$2182,MATCH('Aggregated Ava Portfolio'!$B100,'Cumulative Lifetime Savings'!$B$44:$B$2182,0),MATCH('Aggregated Ava Portfolio'!$L$57,'Cumulative Lifetime Savings'!$C$44:$H$44,0))</f>
        <v>0</v>
      </c>
      <c r="M100" s="66"/>
      <c r="N100" s="66"/>
    </row>
    <row r="101" spans="1:14" x14ac:dyDescent="0.25">
      <c r="B101" s="40" t="s">
        <v>63</v>
      </c>
      <c r="C101" s="46"/>
      <c r="D101" s="46"/>
      <c r="E101" s="47"/>
      <c r="F101" s="47"/>
      <c r="G101" s="48">
        <f t="shared" si="19"/>
        <v>0</v>
      </c>
      <c r="H101" s="47"/>
      <c r="I101" s="47"/>
      <c r="J101" s="48">
        <f t="shared" si="20"/>
        <v>0</v>
      </c>
      <c r="K101" s="47"/>
      <c r="L101" s="49">
        <f>INDEX('Cumulative Lifetime Savings'!$C$44:$H$2182,MATCH('Aggregated Ava Portfolio'!$B101,'Cumulative Lifetime Savings'!$B$44:$B$2182,0),MATCH('Aggregated Ava Portfolio'!$L$57,'Cumulative Lifetime Savings'!$C$44:$H$44,0))</f>
        <v>0</v>
      </c>
      <c r="M101" s="66"/>
      <c r="N101" s="66"/>
    </row>
    <row r="102" spans="1:14" x14ac:dyDescent="0.25">
      <c r="B102" s="21" t="s">
        <v>53</v>
      </c>
      <c r="C102" s="50">
        <f t="shared" ref="C102:J102" si="21">SUM(C98:C101)</f>
        <v>0</v>
      </c>
      <c r="D102" s="50">
        <f t="shared" si="21"/>
        <v>0</v>
      </c>
      <c r="E102" s="51">
        <f t="shared" si="21"/>
        <v>0</v>
      </c>
      <c r="F102" s="51">
        <f t="shared" si="21"/>
        <v>0</v>
      </c>
      <c r="G102" s="51">
        <f t="shared" si="21"/>
        <v>0</v>
      </c>
      <c r="H102" s="51">
        <f t="shared" si="21"/>
        <v>0</v>
      </c>
      <c r="I102" s="51">
        <f t="shared" si="21"/>
        <v>0</v>
      </c>
      <c r="J102" s="51">
        <f t="shared" si="21"/>
        <v>0</v>
      </c>
      <c r="K102" s="51">
        <f t="shared" ref="K102" si="22">SUM(K98:K101)</f>
        <v>0</v>
      </c>
      <c r="L102" s="51">
        <f>SUM(L98:L101)</f>
        <v>0</v>
      </c>
      <c r="M102" s="51" t="str">
        <f>IF(L102&lt;0,-(L102/D102/20/12),"$0.00")</f>
        <v>$0.00</v>
      </c>
      <c r="N102" s="51">
        <f>M102*D102*20*12</f>
        <v>0</v>
      </c>
    </row>
    <row r="104" spans="1:14" s="2" customFormat="1" x14ac:dyDescent="0.25">
      <c r="A104" s="22" t="s">
        <v>0</v>
      </c>
      <c r="B104" s="1" t="s">
        <v>64</v>
      </c>
    </row>
    <row r="106" spans="1:14" ht="52.8" x14ac:dyDescent="0.25">
      <c r="B106" s="11" t="s">
        <v>39</v>
      </c>
      <c r="C106" s="12" t="s">
        <v>40</v>
      </c>
      <c r="D106" s="12" t="s">
        <v>41</v>
      </c>
      <c r="E106" s="12" t="s">
        <v>42</v>
      </c>
      <c r="F106" s="12" t="s">
        <v>43</v>
      </c>
      <c r="G106" s="12" t="s">
        <v>44</v>
      </c>
      <c r="H106" s="12" t="s">
        <v>45</v>
      </c>
      <c r="I106" s="12" t="s">
        <v>46</v>
      </c>
      <c r="J106" s="12" t="s">
        <v>47</v>
      </c>
      <c r="K106" s="12" t="s">
        <v>147</v>
      </c>
      <c r="L106" s="12" t="s">
        <v>120</v>
      </c>
      <c r="M106" s="12" t="s">
        <v>153</v>
      </c>
      <c r="N106" s="12" t="s">
        <v>154</v>
      </c>
    </row>
    <row r="107" spans="1:14" x14ac:dyDescent="0.25">
      <c r="B107" s="40" t="s">
        <v>65</v>
      </c>
      <c r="C107" s="46"/>
      <c r="D107" s="46"/>
      <c r="E107" s="47"/>
      <c r="F107" s="47"/>
      <c r="G107" s="48">
        <f t="shared" ref="G107:G112" si="23">SUM(E107:F107)</f>
        <v>0</v>
      </c>
      <c r="H107" s="47"/>
      <c r="I107" s="47"/>
      <c r="J107" s="48">
        <f>SUM(H107:I107)</f>
        <v>0</v>
      </c>
      <c r="K107" s="47"/>
      <c r="L107" s="49">
        <f>INDEX('Cumulative Lifetime Savings'!$C$44:$H$2182,MATCH('Aggregated Ava Portfolio'!$B107,'Cumulative Lifetime Savings'!$B$44:$B$2182,0),MATCH('Aggregated Ava Portfolio'!$L$57,'Cumulative Lifetime Savings'!$C$44:$H$44,0))</f>
        <v>0</v>
      </c>
      <c r="M107" s="65"/>
      <c r="N107" s="65"/>
    </row>
    <row r="108" spans="1:14" x14ac:dyDescent="0.25">
      <c r="B108" s="40" t="s">
        <v>66</v>
      </c>
      <c r="C108" s="46"/>
      <c r="D108" s="46"/>
      <c r="E108" s="47"/>
      <c r="F108" s="47"/>
      <c r="G108" s="48">
        <f t="shared" si="23"/>
        <v>0</v>
      </c>
      <c r="H108" s="47"/>
      <c r="I108" s="47"/>
      <c r="J108" s="48">
        <f t="shared" ref="J108:J110" si="24">SUM(H108:I108)</f>
        <v>0</v>
      </c>
      <c r="K108" s="47"/>
      <c r="L108" s="49">
        <f>INDEX('Cumulative Lifetime Savings'!$C$44:$H$2182,MATCH('Aggregated Ava Portfolio'!$B108,'Cumulative Lifetime Savings'!$B$44:$B$2182,0),MATCH('Aggregated Ava Portfolio'!$L$57,'Cumulative Lifetime Savings'!$C$44:$H$44,0))</f>
        <v>0</v>
      </c>
      <c r="M108" s="66"/>
      <c r="N108" s="66"/>
    </row>
    <row r="109" spans="1:14" x14ac:dyDescent="0.25">
      <c r="B109" s="40" t="s">
        <v>67</v>
      </c>
      <c r="C109" s="46"/>
      <c r="D109" s="46"/>
      <c r="E109" s="47"/>
      <c r="F109" s="47"/>
      <c r="G109" s="48">
        <f t="shared" si="23"/>
        <v>0</v>
      </c>
      <c r="H109" s="47"/>
      <c r="I109" s="47"/>
      <c r="J109" s="48">
        <f t="shared" si="24"/>
        <v>0</v>
      </c>
      <c r="K109" s="47"/>
      <c r="L109" s="49">
        <f>INDEX('Cumulative Lifetime Savings'!$C$44:$H$2182,MATCH('Aggregated Ava Portfolio'!$B109,'Cumulative Lifetime Savings'!$B$44:$B$2182,0),MATCH('Aggregated Ava Portfolio'!$L$57,'Cumulative Lifetime Savings'!$C$44:$H$44,0))</f>
        <v>0</v>
      </c>
      <c r="M109" s="66"/>
      <c r="N109" s="66"/>
    </row>
    <row r="110" spans="1:14" x14ac:dyDescent="0.25">
      <c r="B110" s="40" t="s">
        <v>68</v>
      </c>
      <c r="C110" s="46"/>
      <c r="D110" s="46"/>
      <c r="E110" s="47"/>
      <c r="F110" s="47"/>
      <c r="G110" s="48">
        <f t="shared" si="23"/>
        <v>0</v>
      </c>
      <c r="H110" s="47"/>
      <c r="I110" s="47"/>
      <c r="J110" s="48">
        <f t="shared" si="24"/>
        <v>0</v>
      </c>
      <c r="K110" s="47"/>
      <c r="L110" s="49">
        <f>INDEX('Cumulative Lifetime Savings'!$C$44:$H$2182,MATCH('Aggregated Ava Portfolio'!$B110,'Cumulative Lifetime Savings'!$B$44:$B$2182,0),MATCH('Aggregated Ava Portfolio'!$L$57,'Cumulative Lifetime Savings'!$C$44:$H$44,0))</f>
        <v>0</v>
      </c>
      <c r="M110" s="66"/>
      <c r="N110" s="66"/>
    </row>
    <row r="111" spans="1:14" x14ac:dyDescent="0.25">
      <c r="B111" s="40" t="s">
        <v>69</v>
      </c>
      <c r="C111" s="46"/>
      <c r="D111" s="46"/>
      <c r="E111" s="47"/>
      <c r="F111" s="47"/>
      <c r="G111" s="48">
        <f t="shared" si="23"/>
        <v>0</v>
      </c>
      <c r="H111" s="47"/>
      <c r="I111" s="47"/>
      <c r="J111" s="48">
        <f t="shared" ref="J111:J112" si="25">SUM(H111:I111)</f>
        <v>0</v>
      </c>
      <c r="K111" s="47"/>
      <c r="L111" s="49">
        <f>INDEX('Cumulative Lifetime Savings'!$C$44:$H$2182,MATCH('Aggregated Ava Portfolio'!$B111,'Cumulative Lifetime Savings'!$B$44:$B$2182,0),MATCH('Aggregated Ava Portfolio'!$L$57,'Cumulative Lifetime Savings'!$C$44:$H$44,0))</f>
        <v>0</v>
      </c>
      <c r="M111" s="66"/>
      <c r="N111" s="66"/>
    </row>
    <row r="112" spans="1:14" x14ac:dyDescent="0.25">
      <c r="B112" s="40" t="s">
        <v>70</v>
      </c>
      <c r="C112" s="46"/>
      <c r="D112" s="46"/>
      <c r="E112" s="47"/>
      <c r="F112" s="47"/>
      <c r="G112" s="48">
        <f t="shared" si="23"/>
        <v>0</v>
      </c>
      <c r="H112" s="47"/>
      <c r="I112" s="47"/>
      <c r="J112" s="48">
        <f t="shared" si="25"/>
        <v>0</v>
      </c>
      <c r="K112" s="47"/>
      <c r="L112" s="49">
        <f>INDEX('Cumulative Lifetime Savings'!$C$44:$H$2182,MATCH('Aggregated Ava Portfolio'!$B112,'Cumulative Lifetime Savings'!$B$44:$B$2182,0),MATCH('Aggregated Ava Portfolio'!$L$57,'Cumulative Lifetime Savings'!$C$44:$H$44,0))</f>
        <v>0</v>
      </c>
      <c r="M112" s="66"/>
      <c r="N112" s="66"/>
    </row>
    <row r="113" spans="1:14" x14ac:dyDescent="0.25">
      <c r="B113" s="21" t="s">
        <v>53</v>
      </c>
      <c r="C113" s="50">
        <f t="shared" ref="C113:J113" si="26">SUM(C107:C112)</f>
        <v>0</v>
      </c>
      <c r="D113" s="50">
        <f t="shared" si="26"/>
        <v>0</v>
      </c>
      <c r="E113" s="51">
        <f t="shared" si="26"/>
        <v>0</v>
      </c>
      <c r="F113" s="51">
        <f t="shared" si="26"/>
        <v>0</v>
      </c>
      <c r="G113" s="51">
        <f t="shared" si="26"/>
        <v>0</v>
      </c>
      <c r="H113" s="51">
        <f t="shared" si="26"/>
        <v>0</v>
      </c>
      <c r="I113" s="51">
        <f t="shared" si="26"/>
        <v>0</v>
      </c>
      <c r="J113" s="51">
        <f t="shared" si="26"/>
        <v>0</v>
      </c>
      <c r="K113" s="51">
        <f t="shared" ref="K113" si="27">SUM(K107:K112)</f>
        <v>0</v>
      </c>
      <c r="L113" s="51">
        <f>SUM(L107:L112)</f>
        <v>0</v>
      </c>
      <c r="M113" s="51" t="str">
        <f>IF(L113&lt;0,-(L113/D113/20/12),"$0.00")</f>
        <v>$0.00</v>
      </c>
      <c r="N113" s="51">
        <f>M113*D113*20*12</f>
        <v>0</v>
      </c>
    </row>
    <row r="115" spans="1:14" s="2" customFormat="1" x14ac:dyDescent="0.25">
      <c r="A115" s="22" t="s">
        <v>0</v>
      </c>
      <c r="B115" s="1" t="s">
        <v>71</v>
      </c>
    </row>
    <row r="117" spans="1:14" ht="52.8" x14ac:dyDescent="0.25">
      <c r="B117" s="11" t="s">
        <v>39</v>
      </c>
      <c r="C117" s="12" t="s">
        <v>40</v>
      </c>
      <c r="D117" s="12" t="s">
        <v>41</v>
      </c>
      <c r="E117" s="12" t="s">
        <v>42</v>
      </c>
      <c r="F117" s="12" t="s">
        <v>43</v>
      </c>
      <c r="G117" s="12" t="s">
        <v>44</v>
      </c>
      <c r="H117" s="12" t="s">
        <v>45</v>
      </c>
      <c r="I117" s="12" t="s">
        <v>46</v>
      </c>
      <c r="J117" s="12" t="s">
        <v>47</v>
      </c>
      <c r="K117" s="12" t="s">
        <v>147</v>
      </c>
      <c r="L117" s="12" t="s">
        <v>120</v>
      </c>
      <c r="M117" s="12" t="s">
        <v>153</v>
      </c>
      <c r="N117" s="12" t="s">
        <v>154</v>
      </c>
    </row>
    <row r="118" spans="1:14" x14ac:dyDescent="0.25">
      <c r="B118" s="40" t="s">
        <v>72</v>
      </c>
      <c r="C118" s="46"/>
      <c r="D118" s="46"/>
      <c r="E118" s="47"/>
      <c r="F118" s="47"/>
      <c r="G118" s="48">
        <f t="shared" ref="G118:G128" si="28">SUM(E118:F118)</f>
        <v>0</v>
      </c>
      <c r="H118" s="47"/>
      <c r="I118" s="47"/>
      <c r="J118" s="48">
        <f>SUM(H118:I118)</f>
        <v>0</v>
      </c>
      <c r="K118" s="47"/>
      <c r="L118" s="49">
        <f>INDEX('Cumulative Lifetime Savings'!$C$44:$H$2182,MATCH('Aggregated Ava Portfolio'!$B118,'Cumulative Lifetime Savings'!$B$44:$B$2182,0),MATCH('Aggregated Ava Portfolio'!$L$57,'Cumulative Lifetime Savings'!$C$44:$H$44,0))</f>
        <v>0</v>
      </c>
      <c r="M118" s="65"/>
      <c r="N118" s="65"/>
    </row>
    <row r="119" spans="1:14" x14ac:dyDescent="0.25">
      <c r="B119" s="40" t="s">
        <v>73</v>
      </c>
      <c r="C119" s="46"/>
      <c r="D119" s="46"/>
      <c r="E119" s="47"/>
      <c r="F119" s="47"/>
      <c r="G119" s="48">
        <f t="shared" si="28"/>
        <v>0</v>
      </c>
      <c r="H119" s="47"/>
      <c r="I119" s="47"/>
      <c r="J119" s="48">
        <f t="shared" ref="J119:J123" si="29">SUM(H119:I119)</f>
        <v>0</v>
      </c>
      <c r="K119" s="47"/>
      <c r="L119" s="49">
        <f>INDEX('Cumulative Lifetime Savings'!$C$44:$H$2182,MATCH('Aggregated Ava Portfolio'!$B119,'Cumulative Lifetime Savings'!$B$44:$B$2182,0),MATCH('Aggregated Ava Portfolio'!$L$57,'Cumulative Lifetime Savings'!$C$44:$H$44,0))</f>
        <v>0</v>
      </c>
      <c r="M119" s="66"/>
      <c r="N119" s="66"/>
    </row>
    <row r="120" spans="1:14" x14ac:dyDescent="0.25">
      <c r="B120" s="40" t="s">
        <v>74</v>
      </c>
      <c r="C120" s="46"/>
      <c r="D120" s="46"/>
      <c r="E120" s="47"/>
      <c r="F120" s="47"/>
      <c r="G120" s="48">
        <f t="shared" si="28"/>
        <v>0</v>
      </c>
      <c r="H120" s="47"/>
      <c r="I120" s="47"/>
      <c r="J120" s="48">
        <f t="shared" si="29"/>
        <v>0</v>
      </c>
      <c r="K120" s="47"/>
      <c r="L120" s="49">
        <f>INDEX('Cumulative Lifetime Savings'!$C$44:$H$2182,MATCH('Aggregated Ava Portfolio'!$B120,'Cumulative Lifetime Savings'!$B$44:$B$2182,0),MATCH('Aggregated Ava Portfolio'!$L$57,'Cumulative Lifetime Savings'!$C$44:$H$44,0))</f>
        <v>0</v>
      </c>
      <c r="M120" s="66"/>
      <c r="N120" s="66"/>
    </row>
    <row r="121" spans="1:14" x14ac:dyDescent="0.25">
      <c r="B121" s="40" t="s">
        <v>75</v>
      </c>
      <c r="C121" s="46"/>
      <c r="D121" s="46"/>
      <c r="E121" s="47"/>
      <c r="F121" s="47"/>
      <c r="G121" s="48">
        <f t="shared" si="28"/>
        <v>0</v>
      </c>
      <c r="H121" s="47"/>
      <c r="I121" s="47"/>
      <c r="J121" s="48">
        <f t="shared" si="29"/>
        <v>0</v>
      </c>
      <c r="K121" s="47"/>
      <c r="L121" s="49">
        <f>INDEX('Cumulative Lifetime Savings'!$C$44:$H$2182,MATCH('Aggregated Ava Portfolio'!$B121,'Cumulative Lifetime Savings'!$B$44:$B$2182,0),MATCH('Aggregated Ava Portfolio'!$L$57,'Cumulative Lifetime Savings'!$C$44:$H$44,0))</f>
        <v>0</v>
      </c>
      <c r="M121" s="66"/>
      <c r="N121" s="66"/>
    </row>
    <row r="122" spans="1:14" x14ac:dyDescent="0.25">
      <c r="B122" s="40" t="s">
        <v>76</v>
      </c>
      <c r="C122" s="46"/>
      <c r="D122" s="46"/>
      <c r="E122" s="47"/>
      <c r="F122" s="47"/>
      <c r="G122" s="48">
        <f t="shared" si="28"/>
        <v>0</v>
      </c>
      <c r="H122" s="47"/>
      <c r="I122" s="47"/>
      <c r="J122" s="48">
        <f t="shared" si="29"/>
        <v>0</v>
      </c>
      <c r="K122" s="47"/>
      <c r="L122" s="49">
        <f>INDEX('Cumulative Lifetime Savings'!$C$44:$H$2182,MATCH('Aggregated Ava Portfolio'!$B122,'Cumulative Lifetime Savings'!$B$44:$B$2182,0),MATCH('Aggregated Ava Portfolio'!$L$57,'Cumulative Lifetime Savings'!$C$44:$H$44,0))</f>
        <v>0</v>
      </c>
      <c r="M122" s="66"/>
      <c r="N122" s="66"/>
    </row>
    <row r="123" spans="1:14" x14ac:dyDescent="0.25">
      <c r="B123" s="40" t="s">
        <v>77</v>
      </c>
      <c r="C123" s="46"/>
      <c r="D123" s="46"/>
      <c r="E123" s="47"/>
      <c r="F123" s="47"/>
      <c r="G123" s="48">
        <f t="shared" si="28"/>
        <v>0</v>
      </c>
      <c r="H123" s="47"/>
      <c r="I123" s="47"/>
      <c r="J123" s="48">
        <f t="shared" si="29"/>
        <v>0</v>
      </c>
      <c r="K123" s="47"/>
      <c r="L123" s="49">
        <f>INDEX('Cumulative Lifetime Savings'!$C$44:$H$2182,MATCH('Aggregated Ava Portfolio'!$B123,'Cumulative Lifetime Savings'!$B$44:$B$2182,0),MATCH('Aggregated Ava Portfolio'!$L$57,'Cumulative Lifetime Savings'!$C$44:$H$44,0))</f>
        <v>0</v>
      </c>
      <c r="M123" s="66"/>
      <c r="N123" s="66"/>
    </row>
    <row r="124" spans="1:14" x14ac:dyDescent="0.25">
      <c r="B124" s="40" t="s">
        <v>78</v>
      </c>
      <c r="C124" s="46"/>
      <c r="D124" s="46"/>
      <c r="E124" s="47"/>
      <c r="F124" s="47"/>
      <c r="G124" s="48">
        <f t="shared" si="28"/>
        <v>0</v>
      </c>
      <c r="H124" s="47"/>
      <c r="I124" s="47"/>
      <c r="J124" s="48">
        <f t="shared" ref="J124:J128" si="30">SUM(H124:I124)</f>
        <v>0</v>
      </c>
      <c r="K124" s="47"/>
      <c r="L124" s="49">
        <f>INDEX('Cumulative Lifetime Savings'!$C$44:$H$2182,MATCH('Aggregated Ava Portfolio'!$B124,'Cumulative Lifetime Savings'!$B$44:$B$2182,0),MATCH('Aggregated Ava Portfolio'!$L$57,'Cumulative Lifetime Savings'!$C$44:$H$44,0))</f>
        <v>0</v>
      </c>
      <c r="M124" s="66"/>
      <c r="N124" s="66"/>
    </row>
    <row r="125" spans="1:14" x14ac:dyDescent="0.25">
      <c r="B125" s="40" t="s">
        <v>79</v>
      </c>
      <c r="C125" s="46"/>
      <c r="D125" s="46"/>
      <c r="E125" s="47"/>
      <c r="F125" s="47"/>
      <c r="G125" s="48">
        <f t="shared" si="28"/>
        <v>0</v>
      </c>
      <c r="H125" s="47"/>
      <c r="I125" s="47"/>
      <c r="J125" s="48">
        <f t="shared" si="30"/>
        <v>0</v>
      </c>
      <c r="K125" s="47"/>
      <c r="L125" s="49">
        <f>INDEX('Cumulative Lifetime Savings'!$C$44:$H$2182,MATCH('Aggregated Ava Portfolio'!$B125,'Cumulative Lifetime Savings'!$B$44:$B$2182,0),MATCH('Aggregated Ava Portfolio'!$L$57,'Cumulative Lifetime Savings'!$C$44:$H$44,0))</f>
        <v>0</v>
      </c>
      <c r="M125" s="66"/>
      <c r="N125" s="66"/>
    </row>
    <row r="126" spans="1:14" x14ac:dyDescent="0.25">
      <c r="B126" s="40" t="s">
        <v>80</v>
      </c>
      <c r="C126" s="46"/>
      <c r="D126" s="46"/>
      <c r="E126" s="47"/>
      <c r="F126" s="47"/>
      <c r="G126" s="48">
        <f t="shared" si="28"/>
        <v>0</v>
      </c>
      <c r="H126" s="47"/>
      <c r="I126" s="47"/>
      <c r="J126" s="48">
        <f t="shared" si="30"/>
        <v>0</v>
      </c>
      <c r="K126" s="47"/>
      <c r="L126" s="49">
        <f>INDEX('Cumulative Lifetime Savings'!$C$44:$H$2182,MATCH('Aggregated Ava Portfolio'!$B126,'Cumulative Lifetime Savings'!$B$44:$B$2182,0),MATCH('Aggregated Ava Portfolio'!$L$57,'Cumulative Lifetime Savings'!$C$44:$H$44,0))</f>
        <v>0</v>
      </c>
      <c r="M126" s="66"/>
      <c r="N126" s="66"/>
    </row>
    <row r="127" spans="1:14" x14ac:dyDescent="0.25">
      <c r="B127" s="40" t="s">
        <v>81</v>
      </c>
      <c r="C127" s="46"/>
      <c r="D127" s="46"/>
      <c r="E127" s="47"/>
      <c r="F127" s="47"/>
      <c r="G127" s="48">
        <f t="shared" si="28"/>
        <v>0</v>
      </c>
      <c r="H127" s="47"/>
      <c r="I127" s="47"/>
      <c r="J127" s="48">
        <f t="shared" si="30"/>
        <v>0</v>
      </c>
      <c r="K127" s="47"/>
      <c r="L127" s="49">
        <f>INDEX('Cumulative Lifetime Savings'!$C$44:$H$2182,MATCH('Aggregated Ava Portfolio'!$B127,'Cumulative Lifetime Savings'!$B$44:$B$2182,0),MATCH('Aggregated Ava Portfolio'!$L$57,'Cumulative Lifetime Savings'!$C$44:$H$44,0))</f>
        <v>0</v>
      </c>
      <c r="M127" s="66"/>
      <c r="N127" s="66"/>
    </row>
    <row r="128" spans="1:14" x14ac:dyDescent="0.25">
      <c r="B128" s="40" t="s">
        <v>82</v>
      </c>
      <c r="C128" s="46"/>
      <c r="D128" s="46"/>
      <c r="E128" s="47"/>
      <c r="F128" s="47"/>
      <c r="G128" s="48">
        <f t="shared" si="28"/>
        <v>0</v>
      </c>
      <c r="H128" s="47"/>
      <c r="I128" s="47"/>
      <c r="J128" s="48">
        <f t="shared" si="30"/>
        <v>0</v>
      </c>
      <c r="K128" s="47"/>
      <c r="L128" s="49">
        <f>INDEX('Cumulative Lifetime Savings'!$C$44:$H$2182,MATCH('Aggregated Ava Portfolio'!$B128,'Cumulative Lifetime Savings'!$B$44:$B$2182,0),MATCH('Aggregated Ava Portfolio'!$L$57,'Cumulative Lifetime Savings'!$C$44:$H$44,0))</f>
        <v>0</v>
      </c>
      <c r="M128" s="66"/>
      <c r="N128" s="66"/>
    </row>
    <row r="129" spans="1:14" x14ac:dyDescent="0.25">
      <c r="B129" s="21" t="s">
        <v>53</v>
      </c>
      <c r="C129" s="50">
        <f t="shared" ref="C129:J129" si="31">SUM(C118:C128)</f>
        <v>0</v>
      </c>
      <c r="D129" s="50">
        <f t="shared" si="31"/>
        <v>0</v>
      </c>
      <c r="E129" s="51">
        <f t="shared" si="31"/>
        <v>0</v>
      </c>
      <c r="F129" s="51">
        <f t="shared" si="31"/>
        <v>0</v>
      </c>
      <c r="G129" s="51">
        <f t="shared" si="31"/>
        <v>0</v>
      </c>
      <c r="H129" s="51">
        <f t="shared" si="31"/>
        <v>0</v>
      </c>
      <c r="I129" s="51">
        <f t="shared" si="31"/>
        <v>0</v>
      </c>
      <c r="J129" s="51">
        <f t="shared" si="31"/>
        <v>0</v>
      </c>
      <c r="K129" s="51">
        <f t="shared" ref="K129" si="32">SUM(K118:K128)</f>
        <v>0</v>
      </c>
      <c r="L129" s="51">
        <f>SUM(L118:L128)</f>
        <v>0</v>
      </c>
      <c r="M129" s="51" t="str">
        <f>IF(L129&lt;0,-(L129/D129/20/12),"$0.00")</f>
        <v>$0.00</v>
      </c>
      <c r="N129" s="51">
        <f>M129*D129*20*12</f>
        <v>0</v>
      </c>
    </row>
    <row r="131" spans="1:14" s="2" customFormat="1" x14ac:dyDescent="0.25">
      <c r="A131" s="22" t="s">
        <v>0</v>
      </c>
      <c r="B131" s="1" t="s">
        <v>83</v>
      </c>
    </row>
    <row r="133" spans="1:14" ht="52.8" x14ac:dyDescent="0.25">
      <c r="B133" s="11" t="s">
        <v>39</v>
      </c>
      <c r="C133" s="12" t="s">
        <v>40</v>
      </c>
      <c r="D133" s="12" t="s">
        <v>41</v>
      </c>
      <c r="E133" s="12" t="s">
        <v>42</v>
      </c>
      <c r="F133" s="12" t="s">
        <v>43</v>
      </c>
      <c r="G133" s="12" t="s">
        <v>44</v>
      </c>
      <c r="H133" s="12" t="s">
        <v>45</v>
      </c>
      <c r="I133" s="12" t="s">
        <v>46</v>
      </c>
      <c r="J133" s="12" t="s">
        <v>47</v>
      </c>
      <c r="K133" s="12" t="s">
        <v>147</v>
      </c>
      <c r="L133" s="12" t="s">
        <v>120</v>
      </c>
      <c r="M133" s="12" t="s">
        <v>153</v>
      </c>
      <c r="N133" s="12" t="s">
        <v>154</v>
      </c>
    </row>
    <row r="134" spans="1:14" x14ac:dyDescent="0.25">
      <c r="B134" s="40" t="s">
        <v>84</v>
      </c>
      <c r="C134" s="46"/>
      <c r="D134" s="46"/>
      <c r="E134" s="47"/>
      <c r="F134" s="47"/>
      <c r="G134" s="48">
        <f t="shared" ref="G134:G146" si="33">SUM(E134:F134)</f>
        <v>0</v>
      </c>
      <c r="H134" s="47"/>
      <c r="I134" s="47"/>
      <c r="J134" s="48">
        <f>SUM(H134:I134)</f>
        <v>0</v>
      </c>
      <c r="K134" s="47"/>
      <c r="L134" s="49">
        <f>INDEX('Cumulative Lifetime Savings'!$C$44:$H$2182,MATCH('Aggregated Ava Portfolio'!$B134,'Cumulative Lifetime Savings'!$B$44:$B$2182,0),MATCH('Aggregated Ava Portfolio'!$L$57,'Cumulative Lifetime Savings'!$C$44:$H$44,0))</f>
        <v>0</v>
      </c>
      <c r="M134" s="65"/>
      <c r="N134" s="65"/>
    </row>
    <row r="135" spans="1:14" x14ac:dyDescent="0.25">
      <c r="B135" s="40" t="s">
        <v>85</v>
      </c>
      <c r="C135" s="46"/>
      <c r="D135" s="46"/>
      <c r="E135" s="47"/>
      <c r="F135" s="47"/>
      <c r="G135" s="48">
        <f t="shared" si="33"/>
        <v>0</v>
      </c>
      <c r="H135" s="47"/>
      <c r="I135" s="47"/>
      <c r="J135" s="48">
        <f t="shared" ref="J135:J144" si="34">SUM(H135:I135)</f>
        <v>0</v>
      </c>
      <c r="K135" s="47"/>
      <c r="L135" s="49">
        <f>INDEX('Cumulative Lifetime Savings'!$C$44:$H$2182,MATCH('Aggregated Ava Portfolio'!$B135,'Cumulative Lifetime Savings'!$B$44:$B$2182,0),MATCH('Aggregated Ava Portfolio'!$L$57,'Cumulative Lifetime Savings'!$C$44:$H$44,0))</f>
        <v>0</v>
      </c>
      <c r="M135" s="66"/>
      <c r="N135" s="66"/>
    </row>
    <row r="136" spans="1:14" x14ac:dyDescent="0.25">
      <c r="B136" s="40" t="s">
        <v>86</v>
      </c>
      <c r="C136" s="46"/>
      <c r="D136" s="46"/>
      <c r="E136" s="47"/>
      <c r="F136" s="47"/>
      <c r="G136" s="48">
        <f t="shared" si="33"/>
        <v>0</v>
      </c>
      <c r="H136" s="47"/>
      <c r="I136" s="47"/>
      <c r="J136" s="48">
        <f t="shared" si="34"/>
        <v>0</v>
      </c>
      <c r="K136" s="47"/>
      <c r="L136" s="49">
        <f>INDEX('Cumulative Lifetime Savings'!$C$44:$H$2182,MATCH('Aggregated Ava Portfolio'!$B136,'Cumulative Lifetime Savings'!$B$44:$B$2182,0),MATCH('Aggregated Ava Portfolio'!$L$57,'Cumulative Lifetime Savings'!$C$44:$H$44,0))</f>
        <v>0</v>
      </c>
      <c r="M136" s="66"/>
      <c r="N136" s="66"/>
    </row>
    <row r="137" spans="1:14" x14ac:dyDescent="0.25">
      <c r="B137" s="40" t="s">
        <v>87</v>
      </c>
      <c r="C137" s="46"/>
      <c r="D137" s="46"/>
      <c r="E137" s="47"/>
      <c r="F137" s="47"/>
      <c r="G137" s="48">
        <f t="shared" si="33"/>
        <v>0</v>
      </c>
      <c r="H137" s="47"/>
      <c r="I137" s="47"/>
      <c r="J137" s="48">
        <f t="shared" si="34"/>
        <v>0</v>
      </c>
      <c r="K137" s="47"/>
      <c r="L137" s="49">
        <f>INDEX('Cumulative Lifetime Savings'!$C$44:$H$2182,MATCH('Aggregated Ava Portfolio'!$B137,'Cumulative Lifetime Savings'!$B$44:$B$2182,0),MATCH('Aggregated Ava Portfolio'!$L$57,'Cumulative Lifetime Savings'!$C$44:$H$44,0))</f>
        <v>0</v>
      </c>
      <c r="M137" s="66"/>
      <c r="N137" s="66"/>
    </row>
    <row r="138" spans="1:14" x14ac:dyDescent="0.25">
      <c r="B138" s="40" t="s">
        <v>88</v>
      </c>
      <c r="C138" s="46"/>
      <c r="D138" s="46"/>
      <c r="E138" s="47"/>
      <c r="F138" s="47"/>
      <c r="G138" s="48">
        <f t="shared" si="33"/>
        <v>0</v>
      </c>
      <c r="H138" s="47"/>
      <c r="I138" s="47"/>
      <c r="J138" s="48">
        <f t="shared" si="34"/>
        <v>0</v>
      </c>
      <c r="K138" s="47"/>
      <c r="L138" s="49">
        <f>INDEX('Cumulative Lifetime Savings'!$C$44:$H$2182,MATCH('Aggregated Ava Portfolio'!$B138,'Cumulative Lifetime Savings'!$B$44:$B$2182,0),MATCH('Aggregated Ava Portfolio'!$L$57,'Cumulative Lifetime Savings'!$C$44:$H$44,0))</f>
        <v>0</v>
      </c>
      <c r="M138" s="66"/>
      <c r="N138" s="66"/>
    </row>
    <row r="139" spans="1:14" x14ac:dyDescent="0.25">
      <c r="B139" s="40" t="s">
        <v>89</v>
      </c>
      <c r="C139" s="46"/>
      <c r="D139" s="46"/>
      <c r="E139" s="47"/>
      <c r="F139" s="47"/>
      <c r="G139" s="48">
        <f t="shared" si="33"/>
        <v>0</v>
      </c>
      <c r="H139" s="47"/>
      <c r="I139" s="47"/>
      <c r="J139" s="48">
        <f t="shared" si="34"/>
        <v>0</v>
      </c>
      <c r="K139" s="47"/>
      <c r="L139" s="49">
        <f>INDEX('Cumulative Lifetime Savings'!$C$44:$H$2182,MATCH('Aggregated Ava Portfolio'!$B139,'Cumulative Lifetime Savings'!$B$44:$B$2182,0),MATCH('Aggregated Ava Portfolio'!$L$57,'Cumulative Lifetime Savings'!$C$44:$H$44,0))</f>
        <v>0</v>
      </c>
      <c r="M139" s="66"/>
      <c r="N139" s="66"/>
    </row>
    <row r="140" spans="1:14" x14ac:dyDescent="0.25">
      <c r="B140" s="40" t="s">
        <v>90</v>
      </c>
      <c r="C140" s="46"/>
      <c r="D140" s="46"/>
      <c r="E140" s="47"/>
      <c r="F140" s="47"/>
      <c r="G140" s="48">
        <f t="shared" si="33"/>
        <v>0</v>
      </c>
      <c r="H140" s="47"/>
      <c r="I140" s="47"/>
      <c r="J140" s="48">
        <f t="shared" si="34"/>
        <v>0</v>
      </c>
      <c r="K140" s="47"/>
      <c r="L140" s="49">
        <f>INDEX('Cumulative Lifetime Savings'!$C$44:$H$2182,MATCH('Aggregated Ava Portfolio'!$B140,'Cumulative Lifetime Savings'!$B$44:$B$2182,0),MATCH('Aggregated Ava Portfolio'!$L$57,'Cumulative Lifetime Savings'!$C$44:$H$44,0))</f>
        <v>0</v>
      </c>
      <c r="M140" s="66"/>
      <c r="N140" s="66"/>
    </row>
    <row r="141" spans="1:14" x14ac:dyDescent="0.25">
      <c r="B141" s="40" t="s">
        <v>91</v>
      </c>
      <c r="C141" s="46"/>
      <c r="D141" s="46"/>
      <c r="E141" s="47"/>
      <c r="F141" s="47"/>
      <c r="G141" s="48">
        <f t="shared" si="33"/>
        <v>0</v>
      </c>
      <c r="H141" s="47"/>
      <c r="I141" s="47"/>
      <c r="J141" s="48">
        <f t="shared" si="34"/>
        <v>0</v>
      </c>
      <c r="K141" s="47"/>
      <c r="L141" s="49">
        <f>INDEX('Cumulative Lifetime Savings'!$C$44:$H$2182,MATCH('Aggregated Ava Portfolio'!$B141,'Cumulative Lifetime Savings'!$B$44:$B$2182,0),MATCH('Aggregated Ava Portfolio'!$L$57,'Cumulative Lifetime Savings'!$C$44:$H$44,0))</f>
        <v>0</v>
      </c>
      <c r="M141" s="66"/>
      <c r="N141" s="66"/>
    </row>
    <row r="142" spans="1:14" x14ac:dyDescent="0.25">
      <c r="B142" s="40" t="s">
        <v>92</v>
      </c>
      <c r="C142" s="46"/>
      <c r="D142" s="46"/>
      <c r="E142" s="47"/>
      <c r="F142" s="47"/>
      <c r="G142" s="48">
        <f t="shared" si="33"/>
        <v>0</v>
      </c>
      <c r="H142" s="47"/>
      <c r="I142" s="47"/>
      <c r="J142" s="48">
        <f t="shared" si="34"/>
        <v>0</v>
      </c>
      <c r="K142" s="47"/>
      <c r="L142" s="49">
        <f>INDEX('Cumulative Lifetime Savings'!$C$44:$H$2182,MATCH('Aggregated Ava Portfolio'!$B142,'Cumulative Lifetime Savings'!$B$44:$B$2182,0),MATCH('Aggregated Ava Portfolio'!$L$57,'Cumulative Lifetime Savings'!$C$44:$H$44,0))</f>
        <v>0</v>
      </c>
      <c r="M142" s="66"/>
      <c r="N142" s="66"/>
    </row>
    <row r="143" spans="1:14" x14ac:dyDescent="0.25">
      <c r="B143" s="40" t="s">
        <v>93</v>
      </c>
      <c r="C143" s="46"/>
      <c r="D143" s="46"/>
      <c r="E143" s="47"/>
      <c r="F143" s="47"/>
      <c r="G143" s="48">
        <f t="shared" si="33"/>
        <v>0</v>
      </c>
      <c r="H143" s="47"/>
      <c r="I143" s="47"/>
      <c r="J143" s="48">
        <f t="shared" si="34"/>
        <v>0</v>
      </c>
      <c r="K143" s="47"/>
      <c r="L143" s="49">
        <f>INDEX('Cumulative Lifetime Savings'!$C$44:$H$2182,MATCH('Aggregated Ava Portfolio'!$B143,'Cumulative Lifetime Savings'!$B$44:$B$2182,0),MATCH('Aggregated Ava Portfolio'!$L$57,'Cumulative Lifetime Savings'!$C$44:$H$44,0))</f>
        <v>0</v>
      </c>
      <c r="M143" s="66"/>
      <c r="N143" s="66"/>
    </row>
    <row r="144" spans="1:14" x14ac:dyDescent="0.25">
      <c r="B144" s="40" t="s">
        <v>94</v>
      </c>
      <c r="C144" s="46"/>
      <c r="D144" s="46"/>
      <c r="E144" s="47"/>
      <c r="F144" s="47"/>
      <c r="G144" s="48">
        <f t="shared" si="33"/>
        <v>0</v>
      </c>
      <c r="H144" s="47"/>
      <c r="I144" s="47"/>
      <c r="J144" s="48">
        <f t="shared" si="34"/>
        <v>0</v>
      </c>
      <c r="K144" s="47"/>
      <c r="L144" s="49">
        <f>INDEX('Cumulative Lifetime Savings'!$C$44:$H$2182,MATCH('Aggregated Ava Portfolio'!$B144,'Cumulative Lifetime Savings'!$B$44:$B$2182,0),MATCH('Aggregated Ava Portfolio'!$L$57,'Cumulative Lifetime Savings'!$C$44:$H$44,0))</f>
        <v>0</v>
      </c>
      <c r="M144" s="66"/>
      <c r="N144" s="66"/>
    </row>
    <row r="145" spans="1:15" x14ac:dyDescent="0.25">
      <c r="B145" s="40" t="s">
        <v>95</v>
      </c>
      <c r="C145" s="46"/>
      <c r="D145" s="46"/>
      <c r="E145" s="47"/>
      <c r="F145" s="47"/>
      <c r="G145" s="48">
        <f t="shared" si="33"/>
        <v>0</v>
      </c>
      <c r="H145" s="47"/>
      <c r="I145" s="47"/>
      <c r="J145" s="48">
        <f t="shared" ref="J145:J146" si="35">SUM(H145:I145)</f>
        <v>0</v>
      </c>
      <c r="K145" s="47"/>
      <c r="L145" s="49">
        <f>INDEX('Cumulative Lifetime Savings'!$C$44:$H$2182,MATCH('Aggregated Ava Portfolio'!$B145,'Cumulative Lifetime Savings'!$B$44:$B$2182,0),MATCH('Aggregated Ava Portfolio'!$L$57,'Cumulative Lifetime Savings'!$C$44:$H$44,0))</f>
        <v>0</v>
      </c>
      <c r="M145" s="66"/>
      <c r="N145" s="66"/>
    </row>
    <row r="146" spans="1:15" x14ac:dyDescent="0.25">
      <c r="B146" s="40" t="s">
        <v>96</v>
      </c>
      <c r="C146" s="46"/>
      <c r="D146" s="46"/>
      <c r="E146" s="47"/>
      <c r="F146" s="47"/>
      <c r="G146" s="48">
        <f t="shared" si="33"/>
        <v>0</v>
      </c>
      <c r="H146" s="47"/>
      <c r="I146" s="47"/>
      <c r="J146" s="48">
        <f t="shared" si="35"/>
        <v>0</v>
      </c>
      <c r="K146" s="47"/>
      <c r="L146" s="49">
        <f>INDEX('Cumulative Lifetime Savings'!$C$44:$H$2182,MATCH('Aggregated Ava Portfolio'!$B146,'Cumulative Lifetime Savings'!$B$44:$B$2182,0),MATCH('Aggregated Ava Portfolio'!$L$57,'Cumulative Lifetime Savings'!$C$44:$H$44,0))</f>
        <v>0</v>
      </c>
      <c r="M146" s="66"/>
      <c r="N146" s="66"/>
    </row>
    <row r="147" spans="1:15" x14ac:dyDescent="0.25">
      <c r="B147" s="21" t="s">
        <v>53</v>
      </c>
      <c r="C147" s="50">
        <f t="shared" ref="C147:J147" si="36">SUM(C134:C146)</f>
        <v>0</v>
      </c>
      <c r="D147" s="50">
        <f t="shared" si="36"/>
        <v>0</v>
      </c>
      <c r="E147" s="51">
        <f t="shared" si="36"/>
        <v>0</v>
      </c>
      <c r="F147" s="51">
        <f t="shared" si="36"/>
        <v>0</v>
      </c>
      <c r="G147" s="51">
        <f t="shared" si="36"/>
        <v>0</v>
      </c>
      <c r="H147" s="51">
        <f t="shared" si="36"/>
        <v>0</v>
      </c>
      <c r="I147" s="51">
        <f t="shared" si="36"/>
        <v>0</v>
      </c>
      <c r="J147" s="51">
        <f t="shared" si="36"/>
        <v>0</v>
      </c>
      <c r="K147" s="51">
        <f t="shared" ref="K147" si="37">SUM(K134:K146)</f>
        <v>0</v>
      </c>
      <c r="L147" s="51">
        <f>SUM(L134:L146)</f>
        <v>0</v>
      </c>
      <c r="M147" s="51" t="str">
        <f>IF(L147&lt;0,-(L147/D147/20/12),"$0.00")</f>
        <v>$0.00</v>
      </c>
      <c r="N147" s="51">
        <f>M147*D147*20*12</f>
        <v>0</v>
      </c>
    </row>
    <row r="149" spans="1:15" s="2" customFormat="1" x14ac:dyDescent="0.25">
      <c r="A149" s="22" t="s">
        <v>0</v>
      </c>
      <c r="B149" s="1" t="s">
        <v>97</v>
      </c>
    </row>
    <row r="151" spans="1:15" ht="52.8" x14ac:dyDescent="0.25">
      <c r="B151" s="64" t="s">
        <v>39</v>
      </c>
      <c r="C151" s="12" t="s">
        <v>40</v>
      </c>
      <c r="D151" s="12" t="s">
        <v>41</v>
      </c>
      <c r="E151" s="12" t="s">
        <v>42</v>
      </c>
      <c r="F151" s="12" t="s">
        <v>43</v>
      </c>
      <c r="G151" s="12" t="s">
        <v>44</v>
      </c>
      <c r="H151" s="12" t="s">
        <v>45</v>
      </c>
      <c r="I151" s="12" t="s">
        <v>46</v>
      </c>
      <c r="J151" s="12" t="s">
        <v>47</v>
      </c>
      <c r="K151" s="52" t="s">
        <v>145</v>
      </c>
      <c r="L151" s="12" t="s">
        <v>147</v>
      </c>
      <c r="M151" s="12" t="s">
        <v>120</v>
      </c>
      <c r="N151" s="12" t="s">
        <v>153</v>
      </c>
      <c r="O151" s="12" t="s">
        <v>154</v>
      </c>
    </row>
    <row r="152" spans="1:15" x14ac:dyDescent="0.25">
      <c r="B152" s="40" t="s">
        <v>98</v>
      </c>
      <c r="C152" s="46"/>
      <c r="D152" s="46"/>
      <c r="E152" s="47"/>
      <c r="F152" s="47"/>
      <c r="G152" s="48">
        <f t="shared" ref="G152:G163" si="38">SUM(E152:F152)</f>
        <v>0</v>
      </c>
      <c r="H152" s="47"/>
      <c r="I152" s="47"/>
      <c r="J152" s="48">
        <f>SUM(H152:I152)</f>
        <v>0</v>
      </c>
      <c r="K152" s="47"/>
      <c r="L152" s="47"/>
      <c r="M152" s="49">
        <f>INDEX('Cumulative Lifetime Savings'!$C$44:$H$2182,MATCH('Aggregated Ava Portfolio'!$B152,'Cumulative Lifetime Savings'!$B$44:$B$2182,0),MATCH('Aggregated Ava Portfolio'!$L$57,'Cumulative Lifetime Savings'!$C$44:$H$44,0))</f>
        <v>0</v>
      </c>
      <c r="N152" s="65"/>
      <c r="O152" s="65"/>
    </row>
    <row r="153" spans="1:15" x14ac:dyDescent="0.25">
      <c r="B153" s="40" t="s">
        <v>99</v>
      </c>
      <c r="C153" s="46"/>
      <c r="D153" s="46"/>
      <c r="E153" s="47"/>
      <c r="F153" s="47"/>
      <c r="G153" s="48">
        <f t="shared" si="38"/>
        <v>0</v>
      </c>
      <c r="H153" s="47"/>
      <c r="I153" s="47"/>
      <c r="J153" s="48">
        <f t="shared" ref="J153:J163" si="39">SUM(H153:I153)</f>
        <v>0</v>
      </c>
      <c r="K153" s="47"/>
      <c r="L153" s="47"/>
      <c r="M153" s="49">
        <f>INDEX('Cumulative Lifetime Savings'!$C$44:$H$2182,MATCH('Aggregated Ava Portfolio'!$B153,'Cumulative Lifetime Savings'!$B$44:$B$2182,0),MATCH('Aggregated Ava Portfolio'!$L$57,'Cumulative Lifetime Savings'!$C$44:$H$44,0))</f>
        <v>0</v>
      </c>
      <c r="N153" s="66"/>
      <c r="O153" s="66"/>
    </row>
    <row r="154" spans="1:15" x14ac:dyDescent="0.25">
      <c r="B154" s="40" t="s">
        <v>100</v>
      </c>
      <c r="C154" s="46"/>
      <c r="D154" s="46"/>
      <c r="E154" s="47"/>
      <c r="F154" s="47"/>
      <c r="G154" s="48">
        <f t="shared" si="38"/>
        <v>0</v>
      </c>
      <c r="H154" s="47"/>
      <c r="I154" s="47"/>
      <c r="J154" s="48">
        <f t="shared" si="39"/>
        <v>0</v>
      </c>
      <c r="K154" s="47"/>
      <c r="L154" s="47"/>
      <c r="M154" s="49">
        <f>INDEX('Cumulative Lifetime Savings'!$C$44:$H$2182,MATCH('Aggregated Ava Portfolio'!$B154,'Cumulative Lifetime Savings'!$B$44:$B$2182,0),MATCH('Aggregated Ava Portfolio'!$L$57,'Cumulative Lifetime Savings'!$C$44:$H$44,0))</f>
        <v>0</v>
      </c>
      <c r="N154" s="66"/>
      <c r="O154" s="66"/>
    </row>
    <row r="155" spans="1:15" x14ac:dyDescent="0.25">
      <c r="B155" s="40" t="s">
        <v>101</v>
      </c>
      <c r="C155" s="46"/>
      <c r="D155" s="46"/>
      <c r="E155" s="47"/>
      <c r="F155" s="47"/>
      <c r="G155" s="48">
        <f t="shared" si="38"/>
        <v>0</v>
      </c>
      <c r="H155" s="47"/>
      <c r="I155" s="47"/>
      <c r="J155" s="48">
        <f t="shared" si="39"/>
        <v>0</v>
      </c>
      <c r="K155" s="47"/>
      <c r="L155" s="47"/>
      <c r="M155" s="49">
        <f>INDEX('Cumulative Lifetime Savings'!$C$44:$H$2182,MATCH('Aggregated Ava Portfolio'!$B155,'Cumulative Lifetime Savings'!$B$44:$B$2182,0),MATCH('Aggregated Ava Portfolio'!$L$57,'Cumulative Lifetime Savings'!$C$44:$H$44,0))</f>
        <v>0</v>
      </c>
      <c r="N155" s="66"/>
      <c r="O155" s="66"/>
    </row>
    <row r="156" spans="1:15" x14ac:dyDescent="0.25">
      <c r="B156" s="40" t="s">
        <v>102</v>
      </c>
      <c r="C156" s="46"/>
      <c r="D156" s="46"/>
      <c r="E156" s="47"/>
      <c r="F156" s="47"/>
      <c r="G156" s="48">
        <f t="shared" si="38"/>
        <v>0</v>
      </c>
      <c r="H156" s="47"/>
      <c r="I156" s="47"/>
      <c r="J156" s="48">
        <f t="shared" si="39"/>
        <v>0</v>
      </c>
      <c r="K156" s="47"/>
      <c r="L156" s="47"/>
      <c r="M156" s="49">
        <f>INDEX('Cumulative Lifetime Savings'!$C$44:$H$2182,MATCH('Aggregated Ava Portfolio'!$B156,'Cumulative Lifetime Savings'!$B$44:$B$2182,0),MATCH('Aggregated Ava Portfolio'!$L$57,'Cumulative Lifetime Savings'!$C$44:$H$44,0))</f>
        <v>0</v>
      </c>
      <c r="N156" s="66"/>
      <c r="O156" s="66"/>
    </row>
    <row r="157" spans="1:15" x14ac:dyDescent="0.25">
      <c r="B157" s="40" t="s">
        <v>103</v>
      </c>
      <c r="C157" s="46"/>
      <c r="D157" s="46"/>
      <c r="E157" s="47"/>
      <c r="F157" s="47"/>
      <c r="G157" s="48">
        <f t="shared" si="38"/>
        <v>0</v>
      </c>
      <c r="H157" s="47"/>
      <c r="I157" s="47"/>
      <c r="J157" s="48">
        <f t="shared" si="39"/>
        <v>0</v>
      </c>
      <c r="K157" s="47"/>
      <c r="L157" s="47"/>
      <c r="M157" s="49">
        <f>INDEX('Cumulative Lifetime Savings'!$C$44:$H$2182,MATCH('Aggregated Ava Portfolio'!$B157,'Cumulative Lifetime Savings'!$B$44:$B$2182,0),MATCH('Aggregated Ava Portfolio'!$L$57,'Cumulative Lifetime Savings'!$C$44:$H$44,0))</f>
        <v>0</v>
      </c>
      <c r="N157" s="66"/>
      <c r="O157" s="66"/>
    </row>
    <row r="158" spans="1:15" x14ac:dyDescent="0.25">
      <c r="B158" s="40" t="s">
        <v>104</v>
      </c>
      <c r="C158" s="46"/>
      <c r="D158" s="46"/>
      <c r="E158" s="47"/>
      <c r="F158" s="47"/>
      <c r="G158" s="48">
        <f t="shared" si="38"/>
        <v>0</v>
      </c>
      <c r="H158" s="47"/>
      <c r="I158" s="47"/>
      <c r="J158" s="48">
        <f t="shared" si="39"/>
        <v>0</v>
      </c>
      <c r="K158" s="47"/>
      <c r="L158" s="47"/>
      <c r="M158" s="49">
        <f>INDEX('Cumulative Lifetime Savings'!$C$44:$H$2182,MATCH('Aggregated Ava Portfolio'!$B158,'Cumulative Lifetime Savings'!$B$44:$B$2182,0),MATCH('Aggregated Ava Portfolio'!$L$57,'Cumulative Lifetime Savings'!$C$44:$H$44,0))</f>
        <v>0</v>
      </c>
      <c r="N158" s="66"/>
      <c r="O158" s="66"/>
    </row>
    <row r="159" spans="1:15" x14ac:dyDescent="0.25">
      <c r="B159" s="40" t="s">
        <v>105</v>
      </c>
      <c r="C159" s="46"/>
      <c r="D159" s="46"/>
      <c r="E159" s="47"/>
      <c r="F159" s="47"/>
      <c r="G159" s="48">
        <f t="shared" si="38"/>
        <v>0</v>
      </c>
      <c r="H159" s="47"/>
      <c r="I159" s="47"/>
      <c r="J159" s="48">
        <f t="shared" si="39"/>
        <v>0</v>
      </c>
      <c r="K159" s="47"/>
      <c r="L159" s="47"/>
      <c r="M159" s="49">
        <f>INDEX('Cumulative Lifetime Savings'!$C$44:$H$2182,MATCH('Aggregated Ava Portfolio'!$B159,'Cumulative Lifetime Savings'!$B$44:$B$2182,0),MATCH('Aggregated Ava Portfolio'!$L$57,'Cumulative Lifetime Savings'!$C$44:$H$44,0))</f>
        <v>0</v>
      </c>
      <c r="N159" s="66"/>
      <c r="O159" s="66"/>
    </row>
    <row r="160" spans="1:15" x14ac:dyDescent="0.25">
      <c r="B160" s="40" t="s">
        <v>106</v>
      </c>
      <c r="C160" s="46"/>
      <c r="D160" s="46"/>
      <c r="E160" s="47"/>
      <c r="F160" s="47"/>
      <c r="G160" s="48">
        <f t="shared" si="38"/>
        <v>0</v>
      </c>
      <c r="H160" s="47"/>
      <c r="I160" s="47"/>
      <c r="J160" s="48">
        <f t="shared" si="39"/>
        <v>0</v>
      </c>
      <c r="K160" s="47"/>
      <c r="L160" s="47"/>
      <c r="M160" s="49">
        <f>INDEX('Cumulative Lifetime Savings'!$C$44:$H$2182,MATCH('Aggregated Ava Portfolio'!$B160,'Cumulative Lifetime Savings'!$B$44:$B$2182,0),MATCH('Aggregated Ava Portfolio'!$L$57,'Cumulative Lifetime Savings'!$C$44:$H$44,0))</f>
        <v>0</v>
      </c>
      <c r="N160" s="66"/>
      <c r="O160" s="66"/>
    </row>
    <row r="161" spans="2:15" x14ac:dyDescent="0.25">
      <c r="B161" s="40" t="s">
        <v>107</v>
      </c>
      <c r="C161" s="46"/>
      <c r="D161" s="46"/>
      <c r="E161" s="47"/>
      <c r="F161" s="47"/>
      <c r="G161" s="48">
        <f t="shared" si="38"/>
        <v>0</v>
      </c>
      <c r="H161" s="47"/>
      <c r="I161" s="47"/>
      <c r="J161" s="48">
        <f t="shared" si="39"/>
        <v>0</v>
      </c>
      <c r="K161" s="47"/>
      <c r="L161" s="47"/>
      <c r="M161" s="49">
        <f>INDEX('Cumulative Lifetime Savings'!$C$44:$H$2182,MATCH('Aggregated Ava Portfolio'!$B161,'Cumulative Lifetime Savings'!$B$44:$B$2182,0),MATCH('Aggregated Ava Portfolio'!$L$57,'Cumulative Lifetime Savings'!$C$44:$H$44,0))</f>
        <v>0</v>
      </c>
      <c r="N161" s="66"/>
      <c r="O161" s="66"/>
    </row>
    <row r="162" spans="2:15" x14ac:dyDescent="0.25">
      <c r="B162" s="40" t="s">
        <v>108</v>
      </c>
      <c r="C162" s="46"/>
      <c r="D162" s="46"/>
      <c r="E162" s="47"/>
      <c r="F162" s="47"/>
      <c r="G162" s="48">
        <f t="shared" si="38"/>
        <v>0</v>
      </c>
      <c r="H162" s="47"/>
      <c r="I162" s="47"/>
      <c r="J162" s="48">
        <f t="shared" si="39"/>
        <v>0</v>
      </c>
      <c r="K162" s="47"/>
      <c r="L162" s="47"/>
      <c r="M162" s="49">
        <f>INDEX('Cumulative Lifetime Savings'!$C$44:$H$2182,MATCH('Aggregated Ava Portfolio'!$B162,'Cumulative Lifetime Savings'!$B$44:$B$2182,0),MATCH('Aggregated Ava Portfolio'!$L$57,'Cumulative Lifetime Savings'!$C$44:$H$44,0))</f>
        <v>0</v>
      </c>
      <c r="N162" s="66"/>
      <c r="O162" s="66"/>
    </row>
    <row r="163" spans="2:15" x14ac:dyDescent="0.25">
      <c r="B163" s="40" t="s">
        <v>109</v>
      </c>
      <c r="C163" s="46"/>
      <c r="D163" s="46"/>
      <c r="E163" s="47"/>
      <c r="F163" s="47"/>
      <c r="G163" s="48">
        <f t="shared" si="38"/>
        <v>0</v>
      </c>
      <c r="H163" s="47"/>
      <c r="I163" s="47"/>
      <c r="J163" s="48">
        <f t="shared" si="39"/>
        <v>0</v>
      </c>
      <c r="K163" s="47"/>
      <c r="L163" s="47"/>
      <c r="M163" s="49">
        <f>INDEX('Cumulative Lifetime Savings'!$C$44:$H$2182,MATCH('Aggregated Ava Portfolio'!$B163,'Cumulative Lifetime Savings'!$B$44:$B$2182,0),MATCH('Aggregated Ava Portfolio'!$L$57,'Cumulative Lifetime Savings'!$C$44:$H$44,0))</f>
        <v>0</v>
      </c>
      <c r="N163" s="66"/>
      <c r="O163" s="66"/>
    </row>
    <row r="164" spans="2:15" x14ac:dyDescent="0.25">
      <c r="B164" s="21" t="s">
        <v>53</v>
      </c>
      <c r="C164" s="50">
        <f t="shared" ref="C164:J164" si="40">SUM(C152:C163)</f>
        <v>0</v>
      </c>
      <c r="D164" s="50">
        <f t="shared" si="40"/>
        <v>0</v>
      </c>
      <c r="E164" s="51">
        <f t="shared" si="40"/>
        <v>0</v>
      </c>
      <c r="F164" s="51">
        <f t="shared" si="40"/>
        <v>0</v>
      </c>
      <c r="G164" s="51">
        <f t="shared" si="40"/>
        <v>0</v>
      </c>
      <c r="H164" s="51">
        <f t="shared" si="40"/>
        <v>0</v>
      </c>
      <c r="I164" s="51">
        <f t="shared" si="40"/>
        <v>0</v>
      </c>
      <c r="J164" s="51">
        <f t="shared" si="40"/>
        <v>0</v>
      </c>
      <c r="K164" s="51">
        <f t="shared" ref="K164:L164" si="41">SUM(K152:K163)</f>
        <v>0</v>
      </c>
      <c r="L164" s="51">
        <f t="shared" si="41"/>
        <v>0</v>
      </c>
      <c r="M164" s="51">
        <f>SUM(M152:M163)</f>
        <v>0</v>
      </c>
      <c r="N164" s="51" t="str">
        <f>IF(M164&lt;0,-(M164/E164/20/12),"$0.00")</f>
        <v>$0.00</v>
      </c>
      <c r="O164" s="51">
        <f>N164*E164*20*12</f>
        <v>0</v>
      </c>
    </row>
    <row r="179" spans="1:1" x14ac:dyDescent="0.25">
      <c r="A179" s="22" t="s">
        <v>0</v>
      </c>
    </row>
  </sheetData>
  <mergeCells count="1">
    <mergeCell ref="I32:I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76D8C-B695-47AB-8134-C55D39E8D56E}">
  <dimension ref="A1:H1784"/>
  <sheetViews>
    <sheetView showGridLines="0" zoomScaleNormal="100" workbookViewId="0"/>
  </sheetViews>
  <sheetFormatPr defaultColWidth="8.88671875" defaultRowHeight="13.2" outlineLevelRow="1" x14ac:dyDescent="0.25"/>
  <cols>
    <col min="1" max="1" width="8.88671875" style="3"/>
    <col min="2" max="2" width="35.88671875" style="3" bestFit="1" customWidth="1"/>
    <col min="3" max="3" width="6.33203125" style="3" customWidth="1"/>
    <col min="4" max="8" width="23.44140625" style="3" bestFit="1" customWidth="1"/>
    <col min="9" max="16384" width="8.88671875" style="3"/>
  </cols>
  <sheetData>
    <row r="1" spans="1:3" ht="7.95" customHeight="1" x14ac:dyDescent="0.25"/>
    <row r="2" spans="1:3" s="2" customFormat="1" x14ac:dyDescent="0.25">
      <c r="A2" s="20" t="s">
        <v>0</v>
      </c>
      <c r="B2" s="1" t="s">
        <v>155</v>
      </c>
    </row>
    <row r="3" spans="1:3" x14ac:dyDescent="0.25">
      <c r="A3" s="20"/>
      <c r="B3" s="24"/>
    </row>
    <row r="4" spans="1:3" x14ac:dyDescent="0.25">
      <c r="A4" s="20"/>
      <c r="B4" s="24"/>
    </row>
    <row r="5" spans="1:3" x14ac:dyDescent="0.25">
      <c r="A5" s="20"/>
      <c r="B5" s="24"/>
    </row>
    <row r="6" spans="1:3" x14ac:dyDescent="0.25">
      <c r="A6" s="20"/>
      <c r="B6" s="24"/>
    </row>
    <row r="7" spans="1:3" x14ac:dyDescent="0.25">
      <c r="A7" s="20"/>
      <c r="B7" s="24"/>
    </row>
    <row r="8" spans="1:3" s="22" customFormat="1" x14ac:dyDescent="0.25">
      <c r="A8" s="27"/>
      <c r="B8" s="25"/>
    </row>
    <row r="9" spans="1:3" s="22" customFormat="1" x14ac:dyDescent="0.25">
      <c r="A9" s="27"/>
      <c r="B9" s="25" t="s">
        <v>156</v>
      </c>
    </row>
    <row r="10" spans="1:3" s="22" customFormat="1" x14ac:dyDescent="0.25">
      <c r="A10" s="27"/>
      <c r="B10" s="25" t="s">
        <v>110</v>
      </c>
    </row>
    <row r="11" spans="1:3" s="22" customFormat="1" x14ac:dyDescent="0.25">
      <c r="A11" s="27"/>
      <c r="B11" s="22" t="s">
        <v>111</v>
      </c>
    </row>
    <row r="12" spans="1:3" s="22" customFormat="1" x14ac:dyDescent="0.25">
      <c r="A12" s="27"/>
      <c r="B12" s="22" t="s">
        <v>112</v>
      </c>
    </row>
    <row r="13" spans="1:3" s="22" customFormat="1" x14ac:dyDescent="0.25">
      <c r="A13" s="27"/>
    </row>
    <row r="14" spans="1:3" s="22" customFormat="1" x14ac:dyDescent="0.25">
      <c r="A14" s="27"/>
      <c r="B14" s="25" t="s">
        <v>113</v>
      </c>
    </row>
    <row r="15" spans="1:3" s="22" customFormat="1" x14ac:dyDescent="0.25">
      <c r="A15" s="27"/>
      <c r="B15" s="22" t="s">
        <v>114</v>
      </c>
      <c r="C15" s="26">
        <v>4.4999999999999998E-2</v>
      </c>
    </row>
    <row r="17" spans="1:8" s="29" customFormat="1" x14ac:dyDescent="0.25">
      <c r="A17" s="20" t="s">
        <v>0</v>
      </c>
      <c r="B17" s="28" t="s">
        <v>149</v>
      </c>
    </row>
    <row r="18" spans="1:8" outlineLevel="1" x14ac:dyDescent="0.25">
      <c r="A18" s="20"/>
      <c r="B18" s="4"/>
    </row>
    <row r="19" spans="1:8" outlineLevel="1" x14ac:dyDescent="0.25">
      <c r="A19" s="20"/>
      <c r="B19" s="4"/>
      <c r="C19" s="42" t="str">
        <f>TEXT(B17,"")&amp;" Roll Up"</f>
        <v>Berkely Core Portfolio Roll Up</v>
      </c>
      <c r="D19" s="43"/>
      <c r="E19" s="43"/>
      <c r="F19" s="43"/>
      <c r="G19" s="43"/>
      <c r="H19" s="43"/>
    </row>
    <row r="20" spans="1:8" outlineLevel="1" x14ac:dyDescent="0.25">
      <c r="A20" s="20"/>
      <c r="B20" s="4"/>
    </row>
    <row r="21" spans="1:8" outlineLevel="1" x14ac:dyDescent="0.25">
      <c r="A21" s="20"/>
      <c r="B21" s="4"/>
      <c r="C21" s="30" t="s">
        <v>115</v>
      </c>
      <c r="D21" s="30" t="s">
        <v>116</v>
      </c>
      <c r="E21" s="30" t="s">
        <v>117</v>
      </c>
      <c r="F21" s="30" t="s">
        <v>118</v>
      </c>
      <c r="G21" s="30" t="s">
        <v>119</v>
      </c>
      <c r="H21" s="30" t="s">
        <v>120</v>
      </c>
    </row>
    <row r="22" spans="1:8" outlineLevel="1" x14ac:dyDescent="0.25">
      <c r="A22" s="20"/>
      <c r="B22" s="4"/>
      <c r="C22" s="20">
        <v>1</v>
      </c>
      <c r="D22" s="31">
        <f>SUM(D45,D68,D91,D114,D137)</f>
        <v>0</v>
      </c>
      <c r="E22" s="31">
        <f t="shared" ref="E22:F22" si="0">SUM(E45,E68,E91,E114,E137)</f>
        <v>0</v>
      </c>
      <c r="F22" s="31">
        <f t="shared" si="0"/>
        <v>0</v>
      </c>
      <c r="G22" s="31">
        <f t="shared" ref="G22" si="1">SUM(G45,G68,G91,G114,G137)</f>
        <v>0</v>
      </c>
      <c r="H22" s="31">
        <f>G22</f>
        <v>0</v>
      </c>
    </row>
    <row r="23" spans="1:8" outlineLevel="1" x14ac:dyDescent="0.25">
      <c r="A23" s="20"/>
      <c r="B23" s="4"/>
      <c r="C23" s="20">
        <v>2</v>
      </c>
      <c r="D23" s="31">
        <f t="shared" ref="D23:F23" si="2">SUM(D46,D69,D92,D115,D138)</f>
        <v>0</v>
      </c>
      <c r="E23" s="31">
        <f t="shared" si="2"/>
        <v>0</v>
      </c>
      <c r="F23" s="31">
        <f t="shared" si="2"/>
        <v>0</v>
      </c>
      <c r="G23" s="31">
        <f t="shared" ref="G23" si="3">SUM(G46,G69,G92,G115,G138)</f>
        <v>0</v>
      </c>
      <c r="H23" s="31">
        <f>G23+H22</f>
        <v>0</v>
      </c>
    </row>
    <row r="24" spans="1:8" outlineLevel="1" x14ac:dyDescent="0.25">
      <c r="A24" s="20"/>
      <c r="B24" s="4"/>
      <c r="C24" s="20">
        <v>3</v>
      </c>
      <c r="D24" s="31">
        <f t="shared" ref="D24:F24" si="4">SUM(D47,D70,D93,D116,D139)</f>
        <v>0</v>
      </c>
      <c r="E24" s="31">
        <f t="shared" si="4"/>
        <v>0</v>
      </c>
      <c r="F24" s="31">
        <f t="shared" si="4"/>
        <v>0</v>
      </c>
      <c r="G24" s="31">
        <f t="shared" ref="G24" si="5">SUM(G47,G70,G93,G116,G139)</f>
        <v>0</v>
      </c>
      <c r="H24" s="31">
        <f t="shared" ref="H24:H41" si="6">G24+H23</f>
        <v>0</v>
      </c>
    </row>
    <row r="25" spans="1:8" outlineLevel="1" x14ac:dyDescent="0.25">
      <c r="A25" s="20"/>
      <c r="B25" s="4"/>
      <c r="C25" s="20">
        <v>4</v>
      </c>
      <c r="D25" s="31">
        <f t="shared" ref="D25:F25" si="7">SUM(D48,D71,D94,D117,D140)</f>
        <v>0</v>
      </c>
      <c r="E25" s="31">
        <f t="shared" si="7"/>
        <v>0</v>
      </c>
      <c r="F25" s="31">
        <f t="shared" si="7"/>
        <v>0</v>
      </c>
      <c r="G25" s="31">
        <f t="shared" ref="G25" si="8">SUM(G48,G71,G94,G117,G140)</f>
        <v>0</v>
      </c>
      <c r="H25" s="31">
        <f t="shared" si="6"/>
        <v>0</v>
      </c>
    </row>
    <row r="26" spans="1:8" outlineLevel="1" x14ac:dyDescent="0.25">
      <c r="A26" s="20"/>
      <c r="B26" s="4"/>
      <c r="C26" s="20">
        <v>5</v>
      </c>
      <c r="D26" s="31">
        <f t="shared" ref="D26:F26" si="9">SUM(D49,D72,D95,D118,D141)</f>
        <v>0</v>
      </c>
      <c r="E26" s="31">
        <f t="shared" si="9"/>
        <v>0</v>
      </c>
      <c r="F26" s="31">
        <f t="shared" si="9"/>
        <v>0</v>
      </c>
      <c r="G26" s="31">
        <f t="shared" ref="G26" si="10">SUM(G49,G72,G95,G118,G141)</f>
        <v>0</v>
      </c>
      <c r="H26" s="31">
        <f t="shared" si="6"/>
        <v>0</v>
      </c>
    </row>
    <row r="27" spans="1:8" outlineLevel="1" x14ac:dyDescent="0.25">
      <c r="A27" s="20"/>
      <c r="B27" s="4"/>
      <c r="C27" s="20">
        <v>6</v>
      </c>
      <c r="D27" s="31">
        <f t="shared" ref="D27:F27" si="11">SUM(D50,D73,D96,D119,D142)</f>
        <v>0</v>
      </c>
      <c r="E27" s="31">
        <f t="shared" si="11"/>
        <v>0</v>
      </c>
      <c r="F27" s="31">
        <f t="shared" si="11"/>
        <v>0</v>
      </c>
      <c r="G27" s="31">
        <f t="shared" ref="G27" si="12">SUM(G50,G73,G96,G119,G142)</f>
        <v>0</v>
      </c>
      <c r="H27" s="31">
        <f t="shared" si="6"/>
        <v>0</v>
      </c>
    </row>
    <row r="28" spans="1:8" outlineLevel="1" x14ac:dyDescent="0.25">
      <c r="A28" s="20"/>
      <c r="B28" s="4"/>
      <c r="C28" s="20">
        <v>7</v>
      </c>
      <c r="D28" s="31">
        <f t="shared" ref="D28:F28" si="13">SUM(D51,D74,D97,D120,D143)</f>
        <v>0</v>
      </c>
      <c r="E28" s="31">
        <f t="shared" si="13"/>
        <v>0</v>
      </c>
      <c r="F28" s="31">
        <f t="shared" si="13"/>
        <v>0</v>
      </c>
      <c r="G28" s="31">
        <f t="shared" ref="G28" si="14">SUM(G51,G74,G97,G120,G143)</f>
        <v>0</v>
      </c>
      <c r="H28" s="31">
        <f t="shared" si="6"/>
        <v>0</v>
      </c>
    </row>
    <row r="29" spans="1:8" outlineLevel="1" x14ac:dyDescent="0.25">
      <c r="A29" s="20"/>
      <c r="B29" s="4"/>
      <c r="C29" s="20">
        <v>8</v>
      </c>
      <c r="D29" s="31">
        <f t="shared" ref="D29:F29" si="15">SUM(D52,D75,D98,D121,D144)</f>
        <v>0</v>
      </c>
      <c r="E29" s="31">
        <f t="shared" si="15"/>
        <v>0</v>
      </c>
      <c r="F29" s="31">
        <f t="shared" si="15"/>
        <v>0</v>
      </c>
      <c r="G29" s="31">
        <f t="shared" ref="G29" si="16">SUM(G52,G75,G98,G121,G144)</f>
        <v>0</v>
      </c>
      <c r="H29" s="31">
        <f t="shared" si="6"/>
        <v>0</v>
      </c>
    </row>
    <row r="30" spans="1:8" outlineLevel="1" x14ac:dyDescent="0.25">
      <c r="A30" s="20"/>
      <c r="B30" s="4"/>
      <c r="C30" s="20">
        <v>9</v>
      </c>
      <c r="D30" s="31">
        <f t="shared" ref="D30:F30" si="17">SUM(D53,D76,D99,D122,D145)</f>
        <v>0</v>
      </c>
      <c r="E30" s="31">
        <f t="shared" si="17"/>
        <v>0</v>
      </c>
      <c r="F30" s="31">
        <f t="shared" si="17"/>
        <v>0</v>
      </c>
      <c r="G30" s="31">
        <f t="shared" ref="G30" si="18">SUM(G53,G76,G99,G122,G145)</f>
        <v>0</v>
      </c>
      <c r="H30" s="31">
        <f t="shared" si="6"/>
        <v>0</v>
      </c>
    </row>
    <row r="31" spans="1:8" outlineLevel="1" x14ac:dyDescent="0.25">
      <c r="A31" s="20"/>
      <c r="B31" s="4"/>
      <c r="C31" s="20">
        <v>10</v>
      </c>
      <c r="D31" s="31">
        <f t="shared" ref="D31:F31" si="19">SUM(D54,D77,D100,D123,D146)</f>
        <v>0</v>
      </c>
      <c r="E31" s="31">
        <f t="shared" si="19"/>
        <v>0</v>
      </c>
      <c r="F31" s="31">
        <f t="shared" si="19"/>
        <v>0</v>
      </c>
      <c r="G31" s="31">
        <f t="shared" ref="G31" si="20">SUM(G54,G77,G100,G123,G146)</f>
        <v>0</v>
      </c>
      <c r="H31" s="31">
        <f t="shared" si="6"/>
        <v>0</v>
      </c>
    </row>
    <row r="32" spans="1:8" outlineLevel="1" x14ac:dyDescent="0.25">
      <c r="A32" s="20"/>
      <c r="B32" s="4"/>
      <c r="C32" s="20">
        <v>11</v>
      </c>
      <c r="D32" s="31">
        <f t="shared" ref="D32:F32" si="21">SUM(D55,D78,D101,D124,D147)</f>
        <v>0</v>
      </c>
      <c r="E32" s="31">
        <f t="shared" si="21"/>
        <v>0</v>
      </c>
      <c r="F32" s="31">
        <f t="shared" si="21"/>
        <v>0</v>
      </c>
      <c r="G32" s="31">
        <f t="shared" ref="G32" si="22">SUM(G55,G78,G101,G124,G147)</f>
        <v>0</v>
      </c>
      <c r="H32" s="31">
        <f t="shared" si="6"/>
        <v>0</v>
      </c>
    </row>
    <row r="33" spans="1:8" outlineLevel="1" x14ac:dyDescent="0.25">
      <c r="A33" s="20"/>
      <c r="B33" s="4"/>
      <c r="C33" s="20">
        <v>12</v>
      </c>
      <c r="D33" s="31">
        <f t="shared" ref="D33:F33" si="23">SUM(D56,D79,D102,D125,D148)</f>
        <v>0</v>
      </c>
      <c r="E33" s="31">
        <f t="shared" si="23"/>
        <v>0</v>
      </c>
      <c r="F33" s="31">
        <f t="shared" si="23"/>
        <v>0</v>
      </c>
      <c r="G33" s="31">
        <f t="shared" ref="G33" si="24">SUM(G56,G79,G102,G125,G148)</f>
        <v>0</v>
      </c>
      <c r="H33" s="31">
        <f t="shared" si="6"/>
        <v>0</v>
      </c>
    </row>
    <row r="34" spans="1:8" outlineLevel="1" x14ac:dyDescent="0.25">
      <c r="A34" s="20"/>
      <c r="B34" s="4"/>
      <c r="C34" s="20">
        <v>13</v>
      </c>
      <c r="D34" s="31">
        <f t="shared" ref="D34:F34" si="25">SUM(D57,D80,D103,D126,D149)</f>
        <v>0</v>
      </c>
      <c r="E34" s="31">
        <f t="shared" si="25"/>
        <v>0</v>
      </c>
      <c r="F34" s="31">
        <f t="shared" si="25"/>
        <v>0</v>
      </c>
      <c r="G34" s="31">
        <f t="shared" ref="G34" si="26">SUM(G57,G80,G103,G126,G149)</f>
        <v>0</v>
      </c>
      <c r="H34" s="31">
        <f t="shared" si="6"/>
        <v>0</v>
      </c>
    </row>
    <row r="35" spans="1:8" outlineLevel="1" x14ac:dyDescent="0.25">
      <c r="A35" s="20"/>
      <c r="B35" s="4"/>
      <c r="C35" s="20">
        <v>14</v>
      </c>
      <c r="D35" s="31">
        <f t="shared" ref="D35:F35" si="27">SUM(D58,D81,D104,D127,D150)</f>
        <v>0</v>
      </c>
      <c r="E35" s="31">
        <f t="shared" si="27"/>
        <v>0</v>
      </c>
      <c r="F35" s="31">
        <f t="shared" si="27"/>
        <v>0</v>
      </c>
      <c r="G35" s="31">
        <f t="shared" ref="G35" si="28">SUM(G58,G81,G104,G127,G150)</f>
        <v>0</v>
      </c>
      <c r="H35" s="31">
        <f t="shared" si="6"/>
        <v>0</v>
      </c>
    </row>
    <row r="36" spans="1:8" outlineLevel="1" x14ac:dyDescent="0.25">
      <c r="A36" s="20"/>
      <c r="B36" s="4"/>
      <c r="C36" s="20">
        <v>15</v>
      </c>
      <c r="D36" s="31">
        <f t="shared" ref="D36:F36" si="29">SUM(D59,D82,D105,D128,D151)</f>
        <v>0</v>
      </c>
      <c r="E36" s="31">
        <f t="shared" si="29"/>
        <v>0</v>
      </c>
      <c r="F36" s="31">
        <f t="shared" si="29"/>
        <v>0</v>
      </c>
      <c r="G36" s="31">
        <f t="shared" ref="G36" si="30">SUM(G59,G82,G105,G128,G151)</f>
        <v>0</v>
      </c>
      <c r="H36" s="31">
        <f t="shared" si="6"/>
        <v>0</v>
      </c>
    </row>
    <row r="37" spans="1:8" outlineLevel="1" x14ac:dyDescent="0.25">
      <c r="A37" s="20"/>
      <c r="B37" s="4"/>
      <c r="C37" s="20">
        <v>16</v>
      </c>
      <c r="D37" s="31">
        <f t="shared" ref="D37:F37" si="31">SUM(D60,D83,D106,D129,D152)</f>
        <v>0</v>
      </c>
      <c r="E37" s="31">
        <f t="shared" si="31"/>
        <v>0</v>
      </c>
      <c r="F37" s="31">
        <f t="shared" si="31"/>
        <v>0</v>
      </c>
      <c r="G37" s="31">
        <f t="shared" ref="G37" si="32">SUM(G60,G83,G106,G129,G152)</f>
        <v>0</v>
      </c>
      <c r="H37" s="31">
        <f t="shared" si="6"/>
        <v>0</v>
      </c>
    </row>
    <row r="38" spans="1:8" outlineLevel="1" x14ac:dyDescent="0.25">
      <c r="A38" s="20"/>
      <c r="B38" s="4"/>
      <c r="C38" s="20">
        <v>17</v>
      </c>
      <c r="D38" s="31">
        <f t="shared" ref="D38:F38" si="33">SUM(D61,D84,D107,D130,D153)</f>
        <v>0</v>
      </c>
      <c r="E38" s="31">
        <f t="shared" si="33"/>
        <v>0</v>
      </c>
      <c r="F38" s="31">
        <f t="shared" si="33"/>
        <v>0</v>
      </c>
      <c r="G38" s="31">
        <f t="shared" ref="G38" si="34">SUM(G61,G84,G107,G130,G153)</f>
        <v>0</v>
      </c>
      <c r="H38" s="31">
        <f t="shared" si="6"/>
        <v>0</v>
      </c>
    </row>
    <row r="39" spans="1:8" outlineLevel="1" x14ac:dyDescent="0.25">
      <c r="A39" s="20"/>
      <c r="B39" s="4"/>
      <c r="C39" s="20">
        <v>18</v>
      </c>
      <c r="D39" s="31">
        <f t="shared" ref="D39:F39" si="35">SUM(D62,D85,D108,D131,D154)</f>
        <v>0</v>
      </c>
      <c r="E39" s="31">
        <f t="shared" si="35"/>
        <v>0</v>
      </c>
      <c r="F39" s="31">
        <f t="shared" si="35"/>
        <v>0</v>
      </c>
      <c r="G39" s="31">
        <f t="shared" ref="G39" si="36">SUM(G62,G85,G108,G131,G154)</f>
        <v>0</v>
      </c>
      <c r="H39" s="31">
        <f t="shared" si="6"/>
        <v>0</v>
      </c>
    </row>
    <row r="40" spans="1:8" outlineLevel="1" x14ac:dyDescent="0.25">
      <c r="A40" s="20"/>
      <c r="B40" s="4"/>
      <c r="C40" s="20">
        <v>19</v>
      </c>
      <c r="D40" s="31">
        <f t="shared" ref="D40:F40" si="37">SUM(D63,D86,D109,D132,D155)</f>
        <v>0</v>
      </c>
      <c r="E40" s="31">
        <f t="shared" si="37"/>
        <v>0</v>
      </c>
      <c r="F40" s="31">
        <f t="shared" si="37"/>
        <v>0</v>
      </c>
      <c r="G40" s="31">
        <f t="shared" ref="G40" si="38">SUM(G63,G86,G109,G132,G155)</f>
        <v>0</v>
      </c>
      <c r="H40" s="31">
        <f t="shared" si="6"/>
        <v>0</v>
      </c>
    </row>
    <row r="41" spans="1:8" outlineLevel="1" x14ac:dyDescent="0.25">
      <c r="A41" s="20"/>
      <c r="B41" s="4"/>
      <c r="C41" s="20">
        <v>20</v>
      </c>
      <c r="D41" s="31">
        <f t="shared" ref="D41:F41" si="39">SUM(D64,D87,D110,D133,D156)</f>
        <v>0</v>
      </c>
      <c r="E41" s="31">
        <f t="shared" si="39"/>
        <v>0</v>
      </c>
      <c r="F41" s="31">
        <f t="shared" si="39"/>
        <v>0</v>
      </c>
      <c r="G41" s="31">
        <f t="shared" ref="G41" si="40">SUM(G64,G87,G110,G133,G156)</f>
        <v>0</v>
      </c>
      <c r="H41" s="31">
        <f t="shared" si="6"/>
        <v>0</v>
      </c>
    </row>
    <row r="42" spans="1:8" outlineLevel="1" x14ac:dyDescent="0.25">
      <c r="A42" s="20" t="s">
        <v>0</v>
      </c>
      <c r="B42" s="4" t="str">
        <f>B17</f>
        <v>Berkely Core Portfolio</v>
      </c>
      <c r="C42" s="32" t="s">
        <v>121</v>
      </c>
      <c r="D42" s="33">
        <f>SUM(D22:D41)</f>
        <v>0</v>
      </c>
      <c r="E42" s="33">
        <f t="shared" ref="E42:G42" si="41">SUM(E22:E41)</f>
        <v>0</v>
      </c>
      <c r="F42" s="33">
        <f t="shared" si="41"/>
        <v>0</v>
      </c>
      <c r="G42" s="33">
        <f t="shared" si="41"/>
        <v>0</v>
      </c>
      <c r="H42" s="33">
        <f>H41</f>
        <v>0</v>
      </c>
    </row>
    <row r="43" spans="1:8" outlineLevel="1" x14ac:dyDescent="0.25">
      <c r="A43" s="20"/>
      <c r="B43" s="4"/>
    </row>
    <row r="44" spans="1:8" outlineLevel="1" x14ac:dyDescent="0.25">
      <c r="A44" s="20"/>
      <c r="B44" s="4"/>
      <c r="C44" s="30" t="s">
        <v>115</v>
      </c>
      <c r="D44" s="30" t="s">
        <v>116</v>
      </c>
      <c r="E44" s="30" t="s">
        <v>117</v>
      </c>
      <c r="F44" s="30" t="s">
        <v>118</v>
      </c>
      <c r="G44" s="30" t="s">
        <v>119</v>
      </c>
      <c r="H44" s="30" t="s">
        <v>120</v>
      </c>
    </row>
    <row r="45" spans="1:8" outlineLevel="1" x14ac:dyDescent="0.25">
      <c r="C45" s="20">
        <v>1</v>
      </c>
      <c r="D45" s="44"/>
      <c r="E45" s="44"/>
      <c r="F45" s="44"/>
      <c r="G45" s="31">
        <f>E45-F45-D45</f>
        <v>0</v>
      </c>
      <c r="H45" s="31">
        <f>G45</f>
        <v>0</v>
      </c>
    </row>
    <row r="46" spans="1:8" outlineLevel="1" x14ac:dyDescent="0.25">
      <c r="B46" s="4"/>
      <c r="C46" s="20">
        <v>2</v>
      </c>
      <c r="D46" s="44"/>
      <c r="E46" s="44"/>
      <c r="F46" s="44"/>
      <c r="G46" s="31">
        <f t="shared" ref="G46:G64" si="42">E46-F46-D46</f>
        <v>0</v>
      </c>
      <c r="H46" s="31">
        <f>G46+H45</f>
        <v>0</v>
      </c>
    </row>
    <row r="47" spans="1:8" outlineLevel="1" x14ac:dyDescent="0.25">
      <c r="B47" s="4"/>
      <c r="C47" s="20">
        <v>3</v>
      </c>
      <c r="D47" s="44"/>
      <c r="E47" s="44"/>
      <c r="F47" s="44"/>
      <c r="G47" s="31">
        <f t="shared" si="42"/>
        <v>0</v>
      </c>
      <c r="H47" s="31">
        <f t="shared" ref="H47:H64" si="43">G47+H46</f>
        <v>0</v>
      </c>
    </row>
    <row r="48" spans="1:8" outlineLevel="1" x14ac:dyDescent="0.25">
      <c r="B48" s="4"/>
      <c r="C48" s="20">
        <v>4</v>
      </c>
      <c r="D48" s="44"/>
      <c r="E48" s="44"/>
      <c r="F48" s="44"/>
      <c r="G48" s="31">
        <f t="shared" si="42"/>
        <v>0</v>
      </c>
      <c r="H48" s="31">
        <f t="shared" si="43"/>
        <v>0</v>
      </c>
    </row>
    <row r="49" spans="2:8" outlineLevel="1" x14ac:dyDescent="0.25">
      <c r="B49" s="4"/>
      <c r="C49" s="20">
        <v>5</v>
      </c>
      <c r="D49" s="44"/>
      <c r="E49" s="44"/>
      <c r="F49" s="44"/>
      <c r="G49" s="31">
        <f t="shared" si="42"/>
        <v>0</v>
      </c>
      <c r="H49" s="31">
        <f t="shared" si="43"/>
        <v>0</v>
      </c>
    </row>
    <row r="50" spans="2:8" outlineLevel="1" x14ac:dyDescent="0.25">
      <c r="B50" s="4"/>
      <c r="C50" s="20">
        <v>6</v>
      </c>
      <c r="D50" s="44"/>
      <c r="E50" s="44"/>
      <c r="F50" s="44"/>
      <c r="G50" s="31">
        <f t="shared" si="42"/>
        <v>0</v>
      </c>
      <c r="H50" s="31">
        <f t="shared" si="43"/>
        <v>0</v>
      </c>
    </row>
    <row r="51" spans="2:8" outlineLevel="1" x14ac:dyDescent="0.25">
      <c r="B51" s="4"/>
      <c r="C51" s="20">
        <v>7</v>
      </c>
      <c r="D51" s="44"/>
      <c r="E51" s="44"/>
      <c r="F51" s="44"/>
      <c r="G51" s="31">
        <f t="shared" si="42"/>
        <v>0</v>
      </c>
      <c r="H51" s="31">
        <f t="shared" si="43"/>
        <v>0</v>
      </c>
    </row>
    <row r="52" spans="2:8" outlineLevel="1" x14ac:dyDescent="0.25">
      <c r="B52" s="4"/>
      <c r="C52" s="20">
        <v>8</v>
      </c>
      <c r="D52" s="44"/>
      <c r="E52" s="44"/>
      <c r="F52" s="44"/>
      <c r="G52" s="31">
        <f t="shared" si="42"/>
        <v>0</v>
      </c>
      <c r="H52" s="31">
        <f t="shared" si="43"/>
        <v>0</v>
      </c>
    </row>
    <row r="53" spans="2:8" outlineLevel="1" x14ac:dyDescent="0.25">
      <c r="B53" s="4"/>
      <c r="C53" s="20">
        <v>9</v>
      </c>
      <c r="D53" s="44"/>
      <c r="E53" s="44"/>
      <c r="F53" s="44"/>
      <c r="G53" s="31">
        <f t="shared" si="42"/>
        <v>0</v>
      </c>
      <c r="H53" s="31">
        <f t="shared" si="43"/>
        <v>0</v>
      </c>
    </row>
    <row r="54" spans="2:8" outlineLevel="1" x14ac:dyDescent="0.25">
      <c r="B54" s="4"/>
      <c r="C54" s="20">
        <v>10</v>
      </c>
      <c r="D54" s="44"/>
      <c r="E54" s="44"/>
      <c r="F54" s="44"/>
      <c r="G54" s="31">
        <f t="shared" si="42"/>
        <v>0</v>
      </c>
      <c r="H54" s="31">
        <f t="shared" si="43"/>
        <v>0</v>
      </c>
    </row>
    <row r="55" spans="2:8" outlineLevel="1" x14ac:dyDescent="0.25">
      <c r="B55" s="4"/>
      <c r="C55" s="20">
        <v>11</v>
      </c>
      <c r="D55" s="44"/>
      <c r="E55" s="44"/>
      <c r="F55" s="44"/>
      <c r="G55" s="31">
        <f t="shared" si="42"/>
        <v>0</v>
      </c>
      <c r="H55" s="31">
        <f t="shared" si="43"/>
        <v>0</v>
      </c>
    </row>
    <row r="56" spans="2:8" outlineLevel="1" x14ac:dyDescent="0.25">
      <c r="B56" s="4"/>
      <c r="C56" s="20">
        <v>12</v>
      </c>
      <c r="D56" s="44"/>
      <c r="E56" s="44"/>
      <c r="F56" s="44"/>
      <c r="G56" s="31">
        <f t="shared" si="42"/>
        <v>0</v>
      </c>
      <c r="H56" s="31">
        <f t="shared" si="43"/>
        <v>0</v>
      </c>
    </row>
    <row r="57" spans="2:8" outlineLevel="1" x14ac:dyDescent="0.25">
      <c r="B57" s="4"/>
      <c r="C57" s="20">
        <v>13</v>
      </c>
      <c r="D57" s="44"/>
      <c r="E57" s="44"/>
      <c r="F57" s="44"/>
      <c r="G57" s="31">
        <f t="shared" si="42"/>
        <v>0</v>
      </c>
      <c r="H57" s="31">
        <f t="shared" si="43"/>
        <v>0</v>
      </c>
    </row>
    <row r="58" spans="2:8" outlineLevel="1" x14ac:dyDescent="0.25">
      <c r="B58" s="4"/>
      <c r="C58" s="20">
        <v>14</v>
      </c>
      <c r="D58" s="44"/>
      <c r="E58" s="44"/>
      <c r="F58" s="44"/>
      <c r="G58" s="31">
        <f t="shared" si="42"/>
        <v>0</v>
      </c>
      <c r="H58" s="31">
        <f t="shared" si="43"/>
        <v>0</v>
      </c>
    </row>
    <row r="59" spans="2:8" outlineLevel="1" x14ac:dyDescent="0.25">
      <c r="B59" s="4"/>
      <c r="C59" s="20">
        <v>15</v>
      </c>
      <c r="D59" s="44"/>
      <c r="E59" s="44"/>
      <c r="F59" s="44"/>
      <c r="G59" s="31">
        <f t="shared" si="42"/>
        <v>0</v>
      </c>
      <c r="H59" s="31">
        <f t="shared" si="43"/>
        <v>0</v>
      </c>
    </row>
    <row r="60" spans="2:8" outlineLevel="1" x14ac:dyDescent="0.25">
      <c r="B60" s="4"/>
      <c r="C60" s="20">
        <v>16</v>
      </c>
      <c r="D60" s="44"/>
      <c r="E60" s="44"/>
      <c r="F60" s="44"/>
      <c r="G60" s="31">
        <f t="shared" si="42"/>
        <v>0</v>
      </c>
      <c r="H60" s="31">
        <f t="shared" si="43"/>
        <v>0</v>
      </c>
    </row>
    <row r="61" spans="2:8" outlineLevel="1" x14ac:dyDescent="0.25">
      <c r="B61" s="4"/>
      <c r="C61" s="20">
        <v>17</v>
      </c>
      <c r="D61" s="44"/>
      <c r="E61" s="44"/>
      <c r="F61" s="44"/>
      <c r="G61" s="31">
        <f t="shared" si="42"/>
        <v>0</v>
      </c>
      <c r="H61" s="31">
        <f t="shared" si="43"/>
        <v>0</v>
      </c>
    </row>
    <row r="62" spans="2:8" outlineLevel="1" x14ac:dyDescent="0.25">
      <c r="B62" s="4"/>
      <c r="C62" s="20">
        <v>18</v>
      </c>
      <c r="D62" s="44"/>
      <c r="E62" s="44"/>
      <c r="F62" s="44"/>
      <c r="G62" s="31">
        <f t="shared" si="42"/>
        <v>0</v>
      </c>
      <c r="H62" s="31">
        <f t="shared" si="43"/>
        <v>0</v>
      </c>
    </row>
    <row r="63" spans="2:8" outlineLevel="1" x14ac:dyDescent="0.25">
      <c r="B63" s="4"/>
      <c r="C63" s="20">
        <v>19</v>
      </c>
      <c r="D63" s="44"/>
      <c r="E63" s="44"/>
      <c r="F63" s="44"/>
      <c r="G63" s="31">
        <f t="shared" si="42"/>
        <v>0</v>
      </c>
      <c r="H63" s="31">
        <f t="shared" si="43"/>
        <v>0</v>
      </c>
    </row>
    <row r="64" spans="2:8" outlineLevel="1" x14ac:dyDescent="0.25">
      <c r="B64" s="4"/>
      <c r="C64" s="20">
        <v>20</v>
      </c>
      <c r="D64" s="44"/>
      <c r="E64" s="44"/>
      <c r="F64" s="44"/>
      <c r="G64" s="31">
        <f t="shared" si="42"/>
        <v>0</v>
      </c>
      <c r="H64" s="31">
        <f t="shared" si="43"/>
        <v>0</v>
      </c>
    </row>
    <row r="65" spans="1:8" outlineLevel="1" x14ac:dyDescent="0.25">
      <c r="A65" s="20" t="s">
        <v>0</v>
      </c>
      <c r="B65" s="38" t="str">
        <f>'Aggregated Ava Portfolio'!B58</f>
        <v>Berkeley Allston Corp Yard</v>
      </c>
      <c r="C65" s="32" t="s">
        <v>121</v>
      </c>
      <c r="D65" s="33">
        <f>SUM(D45:D64)</f>
        <v>0</v>
      </c>
      <c r="E65" s="33">
        <f t="shared" ref="E65" si="44">SUM(E45:E64)</f>
        <v>0</v>
      </c>
      <c r="F65" s="33">
        <f t="shared" ref="F65" si="45">SUM(F45:F64)</f>
        <v>0</v>
      </c>
      <c r="G65" s="33">
        <f t="shared" ref="G65" si="46">SUM(G45:G64)</f>
        <v>0</v>
      </c>
      <c r="H65" s="33">
        <f>H64</f>
        <v>0</v>
      </c>
    </row>
    <row r="66" spans="1:8" outlineLevel="1" x14ac:dyDescent="0.25"/>
    <row r="67" spans="1:8" outlineLevel="1" x14ac:dyDescent="0.25">
      <c r="B67" s="4"/>
      <c r="C67" s="30" t="s">
        <v>115</v>
      </c>
      <c r="D67" s="30" t="s">
        <v>116</v>
      </c>
      <c r="E67" s="30" t="s">
        <v>117</v>
      </c>
      <c r="F67" s="30" t="s">
        <v>118</v>
      </c>
      <c r="G67" s="30" t="s">
        <v>119</v>
      </c>
      <c r="H67" s="30" t="s">
        <v>120</v>
      </c>
    </row>
    <row r="68" spans="1:8" outlineLevel="1" x14ac:dyDescent="0.25">
      <c r="C68" s="20">
        <v>1</v>
      </c>
      <c r="D68" s="44"/>
      <c r="E68" s="44"/>
      <c r="F68" s="44"/>
      <c r="G68" s="31">
        <f>E68-F68-D68</f>
        <v>0</v>
      </c>
      <c r="H68" s="31">
        <f>G68</f>
        <v>0</v>
      </c>
    </row>
    <row r="69" spans="1:8" outlineLevel="1" x14ac:dyDescent="0.25">
      <c r="B69" s="4"/>
      <c r="C69" s="20">
        <v>2</v>
      </c>
      <c r="D69" s="44"/>
      <c r="E69" s="44"/>
      <c r="F69" s="44"/>
      <c r="G69" s="31">
        <f t="shared" ref="G69:G87" si="47">E69-F69-D69</f>
        <v>0</v>
      </c>
      <c r="H69" s="31">
        <f>G69+H68</f>
        <v>0</v>
      </c>
    </row>
    <row r="70" spans="1:8" outlineLevel="1" x14ac:dyDescent="0.25">
      <c r="B70" s="4"/>
      <c r="C70" s="20">
        <v>3</v>
      </c>
      <c r="D70" s="44"/>
      <c r="E70" s="44"/>
      <c r="F70" s="44"/>
      <c r="G70" s="31">
        <f t="shared" si="47"/>
        <v>0</v>
      </c>
      <c r="H70" s="31">
        <f t="shared" ref="H70:H87" si="48">G70+H69</f>
        <v>0</v>
      </c>
    </row>
    <row r="71" spans="1:8" outlineLevel="1" x14ac:dyDescent="0.25">
      <c r="B71" s="4"/>
      <c r="C71" s="20">
        <v>4</v>
      </c>
      <c r="D71" s="44"/>
      <c r="E71" s="44"/>
      <c r="F71" s="44"/>
      <c r="G71" s="31">
        <f t="shared" si="47"/>
        <v>0</v>
      </c>
      <c r="H71" s="31">
        <f t="shared" si="48"/>
        <v>0</v>
      </c>
    </row>
    <row r="72" spans="1:8" outlineLevel="1" x14ac:dyDescent="0.25">
      <c r="B72" s="4"/>
      <c r="C72" s="20">
        <v>5</v>
      </c>
      <c r="D72" s="44"/>
      <c r="E72" s="44"/>
      <c r="F72" s="44"/>
      <c r="G72" s="31">
        <f t="shared" si="47"/>
        <v>0</v>
      </c>
      <c r="H72" s="31">
        <f t="shared" si="48"/>
        <v>0</v>
      </c>
    </row>
    <row r="73" spans="1:8" outlineLevel="1" x14ac:dyDescent="0.25">
      <c r="B73" s="4"/>
      <c r="C73" s="20">
        <v>6</v>
      </c>
      <c r="D73" s="44"/>
      <c r="E73" s="44"/>
      <c r="F73" s="44"/>
      <c r="G73" s="31">
        <f t="shared" si="47"/>
        <v>0</v>
      </c>
      <c r="H73" s="31">
        <f t="shared" si="48"/>
        <v>0</v>
      </c>
    </row>
    <row r="74" spans="1:8" outlineLevel="1" x14ac:dyDescent="0.25">
      <c r="B74" s="4"/>
      <c r="C74" s="20">
        <v>7</v>
      </c>
      <c r="D74" s="44"/>
      <c r="E74" s="44"/>
      <c r="F74" s="44"/>
      <c r="G74" s="31">
        <f t="shared" si="47"/>
        <v>0</v>
      </c>
      <c r="H74" s="31">
        <f t="shared" si="48"/>
        <v>0</v>
      </c>
    </row>
    <row r="75" spans="1:8" outlineLevel="1" x14ac:dyDescent="0.25">
      <c r="B75" s="4"/>
      <c r="C75" s="20">
        <v>8</v>
      </c>
      <c r="D75" s="44"/>
      <c r="E75" s="44"/>
      <c r="F75" s="44"/>
      <c r="G75" s="31">
        <f t="shared" si="47"/>
        <v>0</v>
      </c>
      <c r="H75" s="31">
        <f t="shared" si="48"/>
        <v>0</v>
      </c>
    </row>
    <row r="76" spans="1:8" outlineLevel="1" x14ac:dyDescent="0.25">
      <c r="B76" s="4"/>
      <c r="C76" s="20">
        <v>9</v>
      </c>
      <c r="D76" s="44"/>
      <c r="E76" s="44"/>
      <c r="F76" s="44"/>
      <c r="G76" s="31">
        <f t="shared" si="47"/>
        <v>0</v>
      </c>
      <c r="H76" s="31">
        <f t="shared" si="48"/>
        <v>0</v>
      </c>
    </row>
    <row r="77" spans="1:8" outlineLevel="1" x14ac:dyDescent="0.25">
      <c r="B77" s="4"/>
      <c r="C77" s="20">
        <v>10</v>
      </c>
      <c r="D77" s="44"/>
      <c r="E77" s="44"/>
      <c r="F77" s="44"/>
      <c r="G77" s="31">
        <f t="shared" si="47"/>
        <v>0</v>
      </c>
      <c r="H77" s="31">
        <f t="shared" si="48"/>
        <v>0</v>
      </c>
    </row>
    <row r="78" spans="1:8" outlineLevel="1" x14ac:dyDescent="0.25">
      <c r="B78" s="4"/>
      <c r="C78" s="20">
        <v>11</v>
      </c>
      <c r="D78" s="44"/>
      <c r="E78" s="44"/>
      <c r="F78" s="44"/>
      <c r="G78" s="31">
        <f t="shared" si="47"/>
        <v>0</v>
      </c>
      <c r="H78" s="31">
        <f t="shared" si="48"/>
        <v>0</v>
      </c>
    </row>
    <row r="79" spans="1:8" outlineLevel="1" x14ac:dyDescent="0.25">
      <c r="B79" s="4"/>
      <c r="C79" s="20">
        <v>12</v>
      </c>
      <c r="D79" s="44"/>
      <c r="E79" s="44"/>
      <c r="F79" s="44"/>
      <c r="G79" s="31">
        <f t="shared" si="47"/>
        <v>0</v>
      </c>
      <c r="H79" s="31">
        <f t="shared" si="48"/>
        <v>0</v>
      </c>
    </row>
    <row r="80" spans="1:8" outlineLevel="1" x14ac:dyDescent="0.25">
      <c r="B80" s="4"/>
      <c r="C80" s="20">
        <v>13</v>
      </c>
      <c r="D80" s="44"/>
      <c r="E80" s="44"/>
      <c r="F80" s="44"/>
      <c r="G80" s="31">
        <f t="shared" si="47"/>
        <v>0</v>
      </c>
      <c r="H80" s="31">
        <f t="shared" si="48"/>
        <v>0</v>
      </c>
    </row>
    <row r="81" spans="1:8" outlineLevel="1" x14ac:dyDescent="0.25">
      <c r="B81" s="4"/>
      <c r="C81" s="20">
        <v>14</v>
      </c>
      <c r="D81" s="44"/>
      <c r="E81" s="44"/>
      <c r="F81" s="44"/>
      <c r="G81" s="31">
        <f t="shared" si="47"/>
        <v>0</v>
      </c>
      <c r="H81" s="31">
        <f t="shared" si="48"/>
        <v>0</v>
      </c>
    </row>
    <row r="82" spans="1:8" outlineLevel="1" x14ac:dyDescent="0.25">
      <c r="B82" s="4"/>
      <c r="C82" s="20">
        <v>15</v>
      </c>
      <c r="D82" s="44"/>
      <c r="E82" s="44"/>
      <c r="F82" s="44"/>
      <c r="G82" s="31">
        <f t="shared" si="47"/>
        <v>0</v>
      </c>
      <c r="H82" s="31">
        <f t="shared" si="48"/>
        <v>0</v>
      </c>
    </row>
    <row r="83" spans="1:8" outlineLevel="1" x14ac:dyDescent="0.25">
      <c r="B83" s="4"/>
      <c r="C83" s="20">
        <v>16</v>
      </c>
      <c r="D83" s="44"/>
      <c r="E83" s="44"/>
      <c r="F83" s="44"/>
      <c r="G83" s="31">
        <f t="shared" si="47"/>
        <v>0</v>
      </c>
      <c r="H83" s="31">
        <f t="shared" si="48"/>
        <v>0</v>
      </c>
    </row>
    <row r="84" spans="1:8" outlineLevel="1" x14ac:dyDescent="0.25">
      <c r="B84" s="4"/>
      <c r="C84" s="20">
        <v>17</v>
      </c>
      <c r="D84" s="44"/>
      <c r="E84" s="44"/>
      <c r="F84" s="44"/>
      <c r="G84" s="31">
        <f t="shared" si="47"/>
        <v>0</v>
      </c>
      <c r="H84" s="31">
        <f t="shared" si="48"/>
        <v>0</v>
      </c>
    </row>
    <row r="85" spans="1:8" outlineLevel="1" x14ac:dyDescent="0.25">
      <c r="B85" s="4"/>
      <c r="C85" s="20">
        <v>18</v>
      </c>
      <c r="D85" s="44"/>
      <c r="E85" s="44"/>
      <c r="F85" s="44"/>
      <c r="G85" s="31">
        <f t="shared" si="47"/>
        <v>0</v>
      </c>
      <c r="H85" s="31">
        <f t="shared" si="48"/>
        <v>0</v>
      </c>
    </row>
    <row r="86" spans="1:8" outlineLevel="1" x14ac:dyDescent="0.25">
      <c r="B86" s="4"/>
      <c r="C86" s="20">
        <v>19</v>
      </c>
      <c r="D86" s="44"/>
      <c r="E86" s="44"/>
      <c r="F86" s="44"/>
      <c r="G86" s="31">
        <f t="shared" si="47"/>
        <v>0</v>
      </c>
      <c r="H86" s="31">
        <f t="shared" si="48"/>
        <v>0</v>
      </c>
    </row>
    <row r="87" spans="1:8" outlineLevel="1" x14ac:dyDescent="0.25">
      <c r="B87" s="4"/>
      <c r="C87" s="20">
        <v>20</v>
      </c>
      <c r="D87" s="44"/>
      <c r="E87" s="44"/>
      <c r="F87" s="44"/>
      <c r="G87" s="31">
        <f t="shared" si="47"/>
        <v>0</v>
      </c>
      <c r="H87" s="31">
        <f t="shared" si="48"/>
        <v>0</v>
      </c>
    </row>
    <row r="88" spans="1:8" outlineLevel="1" x14ac:dyDescent="0.25">
      <c r="A88" s="20" t="s">
        <v>0</v>
      </c>
      <c r="B88" s="38" t="str">
        <f>'Aggregated Ava Portfolio'!B59</f>
        <v>Berkeley Fire House #1</v>
      </c>
      <c r="C88" s="32" t="s">
        <v>121</v>
      </c>
      <c r="D88" s="33">
        <f>SUM(D68:D87)</f>
        <v>0</v>
      </c>
      <c r="E88" s="33">
        <f t="shared" ref="E88" si="49">SUM(E68:E87)</f>
        <v>0</v>
      </c>
      <c r="F88" s="33">
        <f t="shared" ref="F88" si="50">SUM(F68:F87)</f>
        <v>0</v>
      </c>
      <c r="G88" s="33">
        <f t="shared" ref="G88" si="51">SUM(G68:G87)</f>
        <v>0</v>
      </c>
      <c r="H88" s="33">
        <f>H87</f>
        <v>0</v>
      </c>
    </row>
    <row r="89" spans="1:8" outlineLevel="1" x14ac:dyDescent="0.25"/>
    <row r="90" spans="1:8" outlineLevel="1" x14ac:dyDescent="0.25">
      <c r="B90" s="4"/>
      <c r="C90" s="30" t="s">
        <v>115</v>
      </c>
      <c r="D90" s="30" t="s">
        <v>116</v>
      </c>
      <c r="E90" s="30" t="s">
        <v>117</v>
      </c>
      <c r="F90" s="30" t="s">
        <v>118</v>
      </c>
      <c r="G90" s="30" t="s">
        <v>119</v>
      </c>
      <c r="H90" s="30" t="s">
        <v>120</v>
      </c>
    </row>
    <row r="91" spans="1:8" outlineLevel="1" x14ac:dyDescent="0.25">
      <c r="C91" s="20">
        <v>1</v>
      </c>
      <c r="D91" s="44"/>
      <c r="E91" s="44"/>
      <c r="F91" s="44"/>
      <c r="G91" s="31">
        <f>E91-F91-D91</f>
        <v>0</v>
      </c>
      <c r="H91" s="31">
        <f>G91</f>
        <v>0</v>
      </c>
    </row>
    <row r="92" spans="1:8" outlineLevel="1" x14ac:dyDescent="0.25">
      <c r="B92" s="4"/>
      <c r="C92" s="20">
        <v>2</v>
      </c>
      <c r="D92" s="44"/>
      <c r="E92" s="44"/>
      <c r="F92" s="44"/>
      <c r="G92" s="31">
        <f t="shared" ref="G92:G110" si="52">E92-F92-D92</f>
        <v>0</v>
      </c>
      <c r="H92" s="31">
        <f>G92+H91</f>
        <v>0</v>
      </c>
    </row>
    <row r="93" spans="1:8" outlineLevel="1" x14ac:dyDescent="0.25">
      <c r="B93" s="4"/>
      <c r="C93" s="20">
        <v>3</v>
      </c>
      <c r="D93" s="44"/>
      <c r="E93" s="44"/>
      <c r="F93" s="44"/>
      <c r="G93" s="31">
        <f t="shared" si="52"/>
        <v>0</v>
      </c>
      <c r="H93" s="31">
        <f t="shared" ref="H93:H110" si="53">G93+H92</f>
        <v>0</v>
      </c>
    </row>
    <row r="94" spans="1:8" outlineLevel="1" x14ac:dyDescent="0.25">
      <c r="B94" s="4"/>
      <c r="C94" s="20">
        <v>4</v>
      </c>
      <c r="D94" s="44"/>
      <c r="E94" s="44"/>
      <c r="F94" s="44"/>
      <c r="G94" s="31">
        <f t="shared" si="52"/>
        <v>0</v>
      </c>
      <c r="H94" s="31">
        <f t="shared" si="53"/>
        <v>0</v>
      </c>
    </row>
    <row r="95" spans="1:8" outlineLevel="1" x14ac:dyDescent="0.25">
      <c r="B95" s="4"/>
      <c r="C95" s="20">
        <v>5</v>
      </c>
      <c r="D95" s="44"/>
      <c r="E95" s="44"/>
      <c r="F95" s="44"/>
      <c r="G95" s="31">
        <f t="shared" si="52"/>
        <v>0</v>
      </c>
      <c r="H95" s="31">
        <f t="shared" si="53"/>
        <v>0</v>
      </c>
    </row>
    <row r="96" spans="1:8" outlineLevel="1" x14ac:dyDescent="0.25">
      <c r="B96" s="4"/>
      <c r="C96" s="20">
        <v>6</v>
      </c>
      <c r="D96" s="44"/>
      <c r="E96" s="44"/>
      <c r="F96" s="44"/>
      <c r="G96" s="31">
        <f t="shared" si="52"/>
        <v>0</v>
      </c>
      <c r="H96" s="31">
        <f t="shared" si="53"/>
        <v>0</v>
      </c>
    </row>
    <row r="97" spans="1:8" outlineLevel="1" x14ac:dyDescent="0.25">
      <c r="B97" s="4"/>
      <c r="C97" s="20">
        <v>7</v>
      </c>
      <c r="D97" s="44"/>
      <c r="E97" s="44"/>
      <c r="F97" s="44"/>
      <c r="G97" s="31">
        <f t="shared" si="52"/>
        <v>0</v>
      </c>
      <c r="H97" s="31">
        <f t="shared" si="53"/>
        <v>0</v>
      </c>
    </row>
    <row r="98" spans="1:8" outlineLevel="1" x14ac:dyDescent="0.25">
      <c r="B98" s="4"/>
      <c r="C98" s="20">
        <v>8</v>
      </c>
      <c r="D98" s="44"/>
      <c r="E98" s="44"/>
      <c r="F98" s="44"/>
      <c r="G98" s="31">
        <f t="shared" si="52"/>
        <v>0</v>
      </c>
      <c r="H98" s="31">
        <f t="shared" si="53"/>
        <v>0</v>
      </c>
    </row>
    <row r="99" spans="1:8" outlineLevel="1" x14ac:dyDescent="0.25">
      <c r="B99" s="4"/>
      <c r="C99" s="20">
        <v>9</v>
      </c>
      <c r="D99" s="44"/>
      <c r="E99" s="44"/>
      <c r="F99" s="44"/>
      <c r="G99" s="31">
        <f t="shared" si="52"/>
        <v>0</v>
      </c>
      <c r="H99" s="31">
        <f t="shared" si="53"/>
        <v>0</v>
      </c>
    </row>
    <row r="100" spans="1:8" outlineLevel="1" x14ac:dyDescent="0.25">
      <c r="B100" s="4"/>
      <c r="C100" s="20">
        <v>10</v>
      </c>
      <c r="D100" s="44"/>
      <c r="E100" s="44"/>
      <c r="F100" s="44"/>
      <c r="G100" s="31">
        <f t="shared" si="52"/>
        <v>0</v>
      </c>
      <c r="H100" s="31">
        <f t="shared" si="53"/>
        <v>0</v>
      </c>
    </row>
    <row r="101" spans="1:8" outlineLevel="1" x14ac:dyDescent="0.25">
      <c r="B101" s="4"/>
      <c r="C101" s="20">
        <v>11</v>
      </c>
      <c r="D101" s="44"/>
      <c r="E101" s="44"/>
      <c r="F101" s="44"/>
      <c r="G101" s="31">
        <f t="shared" si="52"/>
        <v>0</v>
      </c>
      <c r="H101" s="31">
        <f t="shared" si="53"/>
        <v>0</v>
      </c>
    </row>
    <row r="102" spans="1:8" outlineLevel="1" x14ac:dyDescent="0.25">
      <c r="B102" s="4"/>
      <c r="C102" s="20">
        <v>12</v>
      </c>
      <c r="D102" s="44"/>
      <c r="E102" s="44"/>
      <c r="F102" s="44"/>
      <c r="G102" s="31">
        <f t="shared" si="52"/>
        <v>0</v>
      </c>
      <c r="H102" s="31">
        <f t="shared" si="53"/>
        <v>0</v>
      </c>
    </row>
    <row r="103" spans="1:8" outlineLevel="1" x14ac:dyDescent="0.25">
      <c r="B103" s="4"/>
      <c r="C103" s="20">
        <v>13</v>
      </c>
      <c r="D103" s="44"/>
      <c r="E103" s="44"/>
      <c r="F103" s="44"/>
      <c r="G103" s="31">
        <f t="shared" si="52"/>
        <v>0</v>
      </c>
      <c r="H103" s="31">
        <f t="shared" si="53"/>
        <v>0</v>
      </c>
    </row>
    <row r="104" spans="1:8" outlineLevel="1" x14ac:dyDescent="0.25">
      <c r="B104" s="4"/>
      <c r="C104" s="20">
        <v>14</v>
      </c>
      <c r="D104" s="44"/>
      <c r="E104" s="44"/>
      <c r="F104" s="44"/>
      <c r="G104" s="31">
        <f t="shared" si="52"/>
        <v>0</v>
      </c>
      <c r="H104" s="31">
        <f t="shared" si="53"/>
        <v>0</v>
      </c>
    </row>
    <row r="105" spans="1:8" outlineLevel="1" x14ac:dyDescent="0.25">
      <c r="B105" s="4"/>
      <c r="C105" s="20">
        <v>15</v>
      </c>
      <c r="D105" s="44"/>
      <c r="E105" s="44"/>
      <c r="F105" s="44"/>
      <c r="G105" s="31">
        <f t="shared" si="52"/>
        <v>0</v>
      </c>
      <c r="H105" s="31">
        <f t="shared" si="53"/>
        <v>0</v>
      </c>
    </row>
    <row r="106" spans="1:8" outlineLevel="1" x14ac:dyDescent="0.25">
      <c r="B106" s="4"/>
      <c r="C106" s="20">
        <v>16</v>
      </c>
      <c r="D106" s="44"/>
      <c r="E106" s="44"/>
      <c r="F106" s="44"/>
      <c r="G106" s="31">
        <f t="shared" si="52"/>
        <v>0</v>
      </c>
      <c r="H106" s="31">
        <f t="shared" si="53"/>
        <v>0</v>
      </c>
    </row>
    <row r="107" spans="1:8" outlineLevel="1" x14ac:dyDescent="0.25">
      <c r="B107" s="4"/>
      <c r="C107" s="20">
        <v>17</v>
      </c>
      <c r="D107" s="44"/>
      <c r="E107" s="44"/>
      <c r="F107" s="44"/>
      <c r="G107" s="31">
        <f t="shared" si="52"/>
        <v>0</v>
      </c>
      <c r="H107" s="31">
        <f t="shared" si="53"/>
        <v>0</v>
      </c>
    </row>
    <row r="108" spans="1:8" outlineLevel="1" x14ac:dyDescent="0.25">
      <c r="B108" s="4"/>
      <c r="C108" s="20">
        <v>18</v>
      </c>
      <c r="D108" s="44"/>
      <c r="E108" s="44"/>
      <c r="F108" s="44"/>
      <c r="G108" s="31">
        <f t="shared" si="52"/>
        <v>0</v>
      </c>
      <c r="H108" s="31">
        <f t="shared" si="53"/>
        <v>0</v>
      </c>
    </row>
    <row r="109" spans="1:8" outlineLevel="1" x14ac:dyDescent="0.25">
      <c r="B109" s="4"/>
      <c r="C109" s="20">
        <v>19</v>
      </c>
      <c r="D109" s="44"/>
      <c r="E109" s="44"/>
      <c r="F109" s="44"/>
      <c r="G109" s="31">
        <f t="shared" si="52"/>
        <v>0</v>
      </c>
      <c r="H109" s="31">
        <f t="shared" si="53"/>
        <v>0</v>
      </c>
    </row>
    <row r="110" spans="1:8" outlineLevel="1" x14ac:dyDescent="0.25">
      <c r="B110" s="4"/>
      <c r="C110" s="20">
        <v>20</v>
      </c>
      <c r="D110" s="44"/>
      <c r="E110" s="44"/>
      <c r="F110" s="44"/>
      <c r="G110" s="31">
        <f t="shared" si="52"/>
        <v>0</v>
      </c>
      <c r="H110" s="31">
        <f t="shared" si="53"/>
        <v>0</v>
      </c>
    </row>
    <row r="111" spans="1:8" outlineLevel="1" x14ac:dyDescent="0.25">
      <c r="A111" s="20" t="s">
        <v>0</v>
      </c>
      <c r="B111" s="38" t="str">
        <f>'Aggregated Ava Portfolio'!B60</f>
        <v>Berkeley Fire Station #3</v>
      </c>
      <c r="C111" s="32" t="s">
        <v>121</v>
      </c>
      <c r="D111" s="33">
        <f>SUM(D91:D110)</f>
        <v>0</v>
      </c>
      <c r="E111" s="33">
        <f t="shared" ref="E111" si="54">SUM(E91:E110)</f>
        <v>0</v>
      </c>
      <c r="F111" s="33">
        <f t="shared" ref="F111" si="55">SUM(F91:F110)</f>
        <v>0</v>
      </c>
      <c r="G111" s="33">
        <f t="shared" ref="G111" si="56">SUM(G91:G110)</f>
        <v>0</v>
      </c>
      <c r="H111" s="33">
        <f>H110</f>
        <v>0</v>
      </c>
    </row>
    <row r="112" spans="1:8" outlineLevel="1" x14ac:dyDescent="0.25"/>
    <row r="113" spans="2:8" outlineLevel="1" x14ac:dyDescent="0.25">
      <c r="B113" s="4"/>
      <c r="C113" s="30" t="s">
        <v>115</v>
      </c>
      <c r="D113" s="30" t="s">
        <v>116</v>
      </c>
      <c r="E113" s="30" t="s">
        <v>117</v>
      </c>
      <c r="F113" s="30" t="s">
        <v>118</v>
      </c>
      <c r="G113" s="30" t="s">
        <v>119</v>
      </c>
      <c r="H113" s="30" t="s">
        <v>120</v>
      </c>
    </row>
    <row r="114" spans="2:8" outlineLevel="1" x14ac:dyDescent="0.25">
      <c r="C114" s="20">
        <v>1</v>
      </c>
      <c r="D114" s="44"/>
      <c r="E114" s="44"/>
      <c r="F114" s="44"/>
      <c r="G114" s="31">
        <f>E114-F114-D114</f>
        <v>0</v>
      </c>
      <c r="H114" s="31">
        <f>G114</f>
        <v>0</v>
      </c>
    </row>
    <row r="115" spans="2:8" outlineLevel="1" x14ac:dyDescent="0.25">
      <c r="B115" s="4"/>
      <c r="C115" s="20">
        <v>2</v>
      </c>
      <c r="D115" s="44"/>
      <c r="E115" s="44"/>
      <c r="F115" s="44"/>
      <c r="G115" s="31">
        <f t="shared" ref="G115:G133" si="57">E115-F115-D115</f>
        <v>0</v>
      </c>
      <c r="H115" s="31">
        <f>G115+H114</f>
        <v>0</v>
      </c>
    </row>
    <row r="116" spans="2:8" outlineLevel="1" x14ac:dyDescent="0.25">
      <c r="B116" s="4"/>
      <c r="C116" s="20">
        <v>3</v>
      </c>
      <c r="D116" s="44"/>
      <c r="E116" s="44"/>
      <c r="F116" s="44"/>
      <c r="G116" s="31">
        <f t="shared" si="57"/>
        <v>0</v>
      </c>
      <c r="H116" s="31">
        <f t="shared" ref="H116:H133" si="58">G116+H115</f>
        <v>0</v>
      </c>
    </row>
    <row r="117" spans="2:8" outlineLevel="1" x14ac:dyDescent="0.25">
      <c r="B117" s="4"/>
      <c r="C117" s="20">
        <v>4</v>
      </c>
      <c r="D117" s="44"/>
      <c r="E117" s="44"/>
      <c r="F117" s="44"/>
      <c r="G117" s="31">
        <f t="shared" si="57"/>
        <v>0</v>
      </c>
      <c r="H117" s="31">
        <f t="shared" si="58"/>
        <v>0</v>
      </c>
    </row>
    <row r="118" spans="2:8" outlineLevel="1" x14ac:dyDescent="0.25">
      <c r="B118" s="4"/>
      <c r="C118" s="20">
        <v>5</v>
      </c>
      <c r="D118" s="44"/>
      <c r="E118" s="44"/>
      <c r="F118" s="44"/>
      <c r="G118" s="31">
        <f t="shared" si="57"/>
        <v>0</v>
      </c>
      <c r="H118" s="31">
        <f t="shared" si="58"/>
        <v>0</v>
      </c>
    </row>
    <row r="119" spans="2:8" outlineLevel="1" x14ac:dyDescent="0.25">
      <c r="B119" s="4"/>
      <c r="C119" s="20">
        <v>6</v>
      </c>
      <c r="D119" s="44"/>
      <c r="E119" s="44"/>
      <c r="F119" s="44"/>
      <c r="G119" s="31">
        <f t="shared" si="57"/>
        <v>0</v>
      </c>
      <c r="H119" s="31">
        <f t="shared" si="58"/>
        <v>0</v>
      </c>
    </row>
    <row r="120" spans="2:8" outlineLevel="1" x14ac:dyDescent="0.25">
      <c r="B120" s="4"/>
      <c r="C120" s="20">
        <v>7</v>
      </c>
      <c r="D120" s="44"/>
      <c r="E120" s="44"/>
      <c r="F120" s="44"/>
      <c r="G120" s="31">
        <f t="shared" si="57"/>
        <v>0</v>
      </c>
      <c r="H120" s="31">
        <f t="shared" si="58"/>
        <v>0</v>
      </c>
    </row>
    <row r="121" spans="2:8" outlineLevel="1" x14ac:dyDescent="0.25">
      <c r="B121" s="4"/>
      <c r="C121" s="20">
        <v>8</v>
      </c>
      <c r="D121" s="44"/>
      <c r="E121" s="44"/>
      <c r="F121" s="44"/>
      <c r="G121" s="31">
        <f t="shared" si="57"/>
        <v>0</v>
      </c>
      <c r="H121" s="31">
        <f t="shared" si="58"/>
        <v>0</v>
      </c>
    </row>
    <row r="122" spans="2:8" outlineLevel="1" x14ac:dyDescent="0.25">
      <c r="B122" s="4"/>
      <c r="C122" s="20">
        <v>9</v>
      </c>
      <c r="D122" s="44"/>
      <c r="E122" s="44"/>
      <c r="F122" s="44"/>
      <c r="G122" s="31">
        <f t="shared" si="57"/>
        <v>0</v>
      </c>
      <c r="H122" s="31">
        <f t="shared" si="58"/>
        <v>0</v>
      </c>
    </row>
    <row r="123" spans="2:8" outlineLevel="1" x14ac:dyDescent="0.25">
      <c r="B123" s="4"/>
      <c r="C123" s="20">
        <v>10</v>
      </c>
      <c r="D123" s="44"/>
      <c r="E123" s="44"/>
      <c r="F123" s="44"/>
      <c r="G123" s="31">
        <f t="shared" si="57"/>
        <v>0</v>
      </c>
      <c r="H123" s="31">
        <f t="shared" si="58"/>
        <v>0</v>
      </c>
    </row>
    <row r="124" spans="2:8" outlineLevel="1" x14ac:dyDescent="0.25">
      <c r="B124" s="4"/>
      <c r="C124" s="20">
        <v>11</v>
      </c>
      <c r="D124" s="44"/>
      <c r="E124" s="44"/>
      <c r="F124" s="44"/>
      <c r="G124" s="31">
        <f t="shared" si="57"/>
        <v>0</v>
      </c>
      <c r="H124" s="31">
        <f t="shared" si="58"/>
        <v>0</v>
      </c>
    </row>
    <row r="125" spans="2:8" outlineLevel="1" x14ac:dyDescent="0.25">
      <c r="B125" s="4"/>
      <c r="C125" s="20">
        <v>12</v>
      </c>
      <c r="D125" s="44"/>
      <c r="E125" s="44"/>
      <c r="F125" s="44"/>
      <c r="G125" s="31">
        <f t="shared" si="57"/>
        <v>0</v>
      </c>
      <c r="H125" s="31">
        <f t="shared" si="58"/>
        <v>0</v>
      </c>
    </row>
    <row r="126" spans="2:8" outlineLevel="1" x14ac:dyDescent="0.25">
      <c r="B126" s="4"/>
      <c r="C126" s="20">
        <v>13</v>
      </c>
      <c r="D126" s="44"/>
      <c r="E126" s="44"/>
      <c r="F126" s="44"/>
      <c r="G126" s="31">
        <f t="shared" si="57"/>
        <v>0</v>
      </c>
      <c r="H126" s="31">
        <f t="shared" si="58"/>
        <v>0</v>
      </c>
    </row>
    <row r="127" spans="2:8" outlineLevel="1" x14ac:dyDescent="0.25">
      <c r="B127" s="4"/>
      <c r="C127" s="20">
        <v>14</v>
      </c>
      <c r="D127" s="44"/>
      <c r="E127" s="44"/>
      <c r="F127" s="44"/>
      <c r="G127" s="31">
        <f t="shared" si="57"/>
        <v>0</v>
      </c>
      <c r="H127" s="31">
        <f t="shared" si="58"/>
        <v>0</v>
      </c>
    </row>
    <row r="128" spans="2:8" outlineLevel="1" x14ac:dyDescent="0.25">
      <c r="B128" s="4"/>
      <c r="C128" s="20">
        <v>15</v>
      </c>
      <c r="D128" s="44"/>
      <c r="E128" s="44"/>
      <c r="F128" s="44"/>
      <c r="G128" s="31">
        <f t="shared" si="57"/>
        <v>0</v>
      </c>
      <c r="H128" s="31">
        <f t="shared" si="58"/>
        <v>0</v>
      </c>
    </row>
    <row r="129" spans="1:8" outlineLevel="1" x14ac:dyDescent="0.25">
      <c r="B129" s="4"/>
      <c r="C129" s="20">
        <v>16</v>
      </c>
      <c r="D129" s="44"/>
      <c r="E129" s="44"/>
      <c r="F129" s="44"/>
      <c r="G129" s="31">
        <f t="shared" si="57"/>
        <v>0</v>
      </c>
      <c r="H129" s="31">
        <f t="shared" si="58"/>
        <v>0</v>
      </c>
    </row>
    <row r="130" spans="1:8" outlineLevel="1" x14ac:dyDescent="0.25">
      <c r="B130" s="4"/>
      <c r="C130" s="20">
        <v>17</v>
      </c>
      <c r="D130" s="44"/>
      <c r="E130" s="44"/>
      <c r="F130" s="44"/>
      <c r="G130" s="31">
        <f t="shared" si="57"/>
        <v>0</v>
      </c>
      <c r="H130" s="31">
        <f t="shared" si="58"/>
        <v>0</v>
      </c>
    </row>
    <row r="131" spans="1:8" outlineLevel="1" x14ac:dyDescent="0.25">
      <c r="B131" s="4"/>
      <c r="C131" s="20">
        <v>18</v>
      </c>
      <c r="D131" s="44"/>
      <c r="E131" s="44"/>
      <c r="F131" s="44"/>
      <c r="G131" s="31">
        <f t="shared" si="57"/>
        <v>0</v>
      </c>
      <c r="H131" s="31">
        <f t="shared" si="58"/>
        <v>0</v>
      </c>
    </row>
    <row r="132" spans="1:8" outlineLevel="1" x14ac:dyDescent="0.25">
      <c r="B132" s="4"/>
      <c r="C132" s="20">
        <v>19</v>
      </c>
      <c r="D132" s="44"/>
      <c r="E132" s="44"/>
      <c r="F132" s="44"/>
      <c r="G132" s="31">
        <f t="shared" si="57"/>
        <v>0</v>
      </c>
      <c r="H132" s="31">
        <f t="shared" si="58"/>
        <v>0</v>
      </c>
    </row>
    <row r="133" spans="1:8" outlineLevel="1" x14ac:dyDescent="0.25">
      <c r="B133" s="4"/>
      <c r="C133" s="20">
        <v>20</v>
      </c>
      <c r="D133" s="44"/>
      <c r="E133" s="44"/>
      <c r="F133" s="44"/>
      <c r="G133" s="31">
        <f t="shared" si="57"/>
        <v>0</v>
      </c>
      <c r="H133" s="31">
        <f t="shared" si="58"/>
        <v>0</v>
      </c>
    </row>
    <row r="134" spans="1:8" outlineLevel="1" x14ac:dyDescent="0.25">
      <c r="A134" s="20" t="s">
        <v>0</v>
      </c>
      <c r="B134" s="38" t="str">
        <f>'Aggregated Ava Portfolio'!B61</f>
        <v>Berkeley Fire Station #5</v>
      </c>
      <c r="C134" s="32" t="s">
        <v>121</v>
      </c>
      <c r="D134" s="33">
        <f>SUM(D114:D133)</f>
        <v>0</v>
      </c>
      <c r="E134" s="33">
        <f t="shared" ref="E134" si="59">SUM(E114:E133)</f>
        <v>0</v>
      </c>
      <c r="F134" s="33">
        <f t="shared" ref="F134" si="60">SUM(F114:F133)</f>
        <v>0</v>
      </c>
      <c r="G134" s="33">
        <f t="shared" ref="G134" si="61">SUM(G114:G133)</f>
        <v>0</v>
      </c>
      <c r="H134" s="33">
        <f>H133</f>
        <v>0</v>
      </c>
    </row>
    <row r="135" spans="1:8" outlineLevel="1" x14ac:dyDescent="0.25"/>
    <row r="136" spans="1:8" outlineLevel="1" x14ac:dyDescent="0.25">
      <c r="B136" s="4"/>
      <c r="C136" s="30" t="s">
        <v>115</v>
      </c>
      <c r="D136" s="30" t="s">
        <v>116</v>
      </c>
      <c r="E136" s="30" t="s">
        <v>117</v>
      </c>
      <c r="F136" s="30" t="s">
        <v>118</v>
      </c>
      <c r="G136" s="30" t="s">
        <v>119</v>
      </c>
      <c r="H136" s="30" t="s">
        <v>120</v>
      </c>
    </row>
    <row r="137" spans="1:8" outlineLevel="1" x14ac:dyDescent="0.25">
      <c r="C137" s="20">
        <v>1</v>
      </c>
      <c r="D137" s="44"/>
      <c r="E137" s="44"/>
      <c r="F137" s="44"/>
      <c r="G137" s="31">
        <f>E137-F137-D137</f>
        <v>0</v>
      </c>
      <c r="H137" s="31">
        <f>G137</f>
        <v>0</v>
      </c>
    </row>
    <row r="138" spans="1:8" outlineLevel="1" x14ac:dyDescent="0.25">
      <c r="B138" s="4"/>
      <c r="C138" s="20">
        <v>2</v>
      </c>
      <c r="D138" s="44"/>
      <c r="E138" s="44"/>
      <c r="F138" s="44"/>
      <c r="G138" s="31">
        <f t="shared" ref="G138:G156" si="62">E138-F138-D138</f>
        <v>0</v>
      </c>
      <c r="H138" s="31">
        <f>G138+H137</f>
        <v>0</v>
      </c>
    </row>
    <row r="139" spans="1:8" outlineLevel="1" x14ac:dyDescent="0.25">
      <c r="B139" s="4"/>
      <c r="C139" s="20">
        <v>3</v>
      </c>
      <c r="D139" s="44"/>
      <c r="E139" s="44"/>
      <c r="F139" s="44"/>
      <c r="G139" s="31">
        <f t="shared" si="62"/>
        <v>0</v>
      </c>
      <c r="H139" s="31">
        <f t="shared" ref="H139:H156" si="63">G139+H138</f>
        <v>0</v>
      </c>
    </row>
    <row r="140" spans="1:8" outlineLevel="1" x14ac:dyDescent="0.25">
      <c r="B140" s="4"/>
      <c r="C140" s="20">
        <v>4</v>
      </c>
      <c r="D140" s="44"/>
      <c r="E140" s="44"/>
      <c r="F140" s="44"/>
      <c r="G140" s="31">
        <f t="shared" si="62"/>
        <v>0</v>
      </c>
      <c r="H140" s="31">
        <f t="shared" si="63"/>
        <v>0</v>
      </c>
    </row>
    <row r="141" spans="1:8" outlineLevel="1" x14ac:dyDescent="0.25">
      <c r="B141" s="4"/>
      <c r="C141" s="20">
        <v>5</v>
      </c>
      <c r="D141" s="44"/>
      <c r="E141" s="44"/>
      <c r="F141" s="44"/>
      <c r="G141" s="31">
        <f t="shared" si="62"/>
        <v>0</v>
      </c>
      <c r="H141" s="31">
        <f t="shared" si="63"/>
        <v>0</v>
      </c>
    </row>
    <row r="142" spans="1:8" outlineLevel="1" x14ac:dyDescent="0.25">
      <c r="B142" s="4"/>
      <c r="C142" s="20">
        <v>6</v>
      </c>
      <c r="D142" s="44"/>
      <c r="E142" s="44"/>
      <c r="F142" s="44"/>
      <c r="G142" s="31">
        <f t="shared" si="62"/>
        <v>0</v>
      </c>
      <c r="H142" s="31">
        <f t="shared" si="63"/>
        <v>0</v>
      </c>
    </row>
    <row r="143" spans="1:8" outlineLevel="1" x14ac:dyDescent="0.25">
      <c r="B143" s="4"/>
      <c r="C143" s="20">
        <v>7</v>
      </c>
      <c r="D143" s="44"/>
      <c r="E143" s="44"/>
      <c r="F143" s="44"/>
      <c r="G143" s="31">
        <f t="shared" si="62"/>
        <v>0</v>
      </c>
      <c r="H143" s="31">
        <f t="shared" si="63"/>
        <v>0</v>
      </c>
    </row>
    <row r="144" spans="1:8" outlineLevel="1" x14ac:dyDescent="0.25">
      <c r="B144" s="4"/>
      <c r="C144" s="20">
        <v>8</v>
      </c>
      <c r="D144" s="44"/>
      <c r="E144" s="44"/>
      <c r="F144" s="44"/>
      <c r="G144" s="31">
        <f t="shared" si="62"/>
        <v>0</v>
      </c>
      <c r="H144" s="31">
        <f t="shared" si="63"/>
        <v>0</v>
      </c>
    </row>
    <row r="145" spans="1:8" outlineLevel="1" x14ac:dyDescent="0.25">
      <c r="B145" s="4"/>
      <c r="C145" s="20">
        <v>9</v>
      </c>
      <c r="D145" s="44"/>
      <c r="E145" s="44"/>
      <c r="F145" s="44"/>
      <c r="G145" s="31">
        <f t="shared" si="62"/>
        <v>0</v>
      </c>
      <c r="H145" s="31">
        <f t="shared" si="63"/>
        <v>0</v>
      </c>
    </row>
    <row r="146" spans="1:8" outlineLevel="1" x14ac:dyDescent="0.25">
      <c r="B146" s="4"/>
      <c r="C146" s="20">
        <v>10</v>
      </c>
      <c r="D146" s="44"/>
      <c r="E146" s="44"/>
      <c r="F146" s="44"/>
      <c r="G146" s="31">
        <f t="shared" si="62"/>
        <v>0</v>
      </c>
      <c r="H146" s="31">
        <f t="shared" si="63"/>
        <v>0</v>
      </c>
    </row>
    <row r="147" spans="1:8" outlineLevel="1" x14ac:dyDescent="0.25">
      <c r="B147" s="4"/>
      <c r="C147" s="20">
        <v>11</v>
      </c>
      <c r="D147" s="44"/>
      <c r="E147" s="44"/>
      <c r="F147" s="44"/>
      <c r="G147" s="31">
        <f t="shared" si="62"/>
        <v>0</v>
      </c>
      <c r="H147" s="31">
        <f t="shared" si="63"/>
        <v>0</v>
      </c>
    </row>
    <row r="148" spans="1:8" outlineLevel="1" x14ac:dyDescent="0.25">
      <c r="B148" s="4"/>
      <c r="C148" s="20">
        <v>12</v>
      </c>
      <c r="D148" s="44"/>
      <c r="E148" s="44"/>
      <c r="F148" s="44"/>
      <c r="G148" s="31">
        <f t="shared" si="62"/>
        <v>0</v>
      </c>
      <c r="H148" s="31">
        <f t="shared" si="63"/>
        <v>0</v>
      </c>
    </row>
    <row r="149" spans="1:8" outlineLevel="1" x14ac:dyDescent="0.25">
      <c r="B149" s="4"/>
      <c r="C149" s="20">
        <v>13</v>
      </c>
      <c r="D149" s="44"/>
      <c r="E149" s="44"/>
      <c r="F149" s="44"/>
      <c r="G149" s="31">
        <f t="shared" si="62"/>
        <v>0</v>
      </c>
      <c r="H149" s="31">
        <f t="shared" si="63"/>
        <v>0</v>
      </c>
    </row>
    <row r="150" spans="1:8" outlineLevel="1" x14ac:dyDescent="0.25">
      <c r="B150" s="4"/>
      <c r="C150" s="20">
        <v>14</v>
      </c>
      <c r="D150" s="44"/>
      <c r="E150" s="44"/>
      <c r="F150" s="44"/>
      <c r="G150" s="31">
        <f t="shared" si="62"/>
        <v>0</v>
      </c>
      <c r="H150" s="31">
        <f t="shared" si="63"/>
        <v>0</v>
      </c>
    </row>
    <row r="151" spans="1:8" outlineLevel="1" x14ac:dyDescent="0.25">
      <c r="B151" s="4"/>
      <c r="C151" s="20">
        <v>15</v>
      </c>
      <c r="D151" s="44"/>
      <c r="E151" s="44"/>
      <c r="F151" s="44"/>
      <c r="G151" s="31">
        <f t="shared" si="62"/>
        <v>0</v>
      </c>
      <c r="H151" s="31">
        <f t="shared" si="63"/>
        <v>0</v>
      </c>
    </row>
    <row r="152" spans="1:8" outlineLevel="1" x14ac:dyDescent="0.25">
      <c r="B152" s="4"/>
      <c r="C152" s="20">
        <v>16</v>
      </c>
      <c r="D152" s="44"/>
      <c r="E152" s="44"/>
      <c r="F152" s="44"/>
      <c r="G152" s="31">
        <f t="shared" si="62"/>
        <v>0</v>
      </c>
      <c r="H152" s="31">
        <f t="shared" si="63"/>
        <v>0</v>
      </c>
    </row>
    <row r="153" spans="1:8" outlineLevel="1" x14ac:dyDescent="0.25">
      <c r="B153" s="4"/>
      <c r="C153" s="20">
        <v>17</v>
      </c>
      <c r="D153" s="44"/>
      <c r="E153" s="44"/>
      <c r="F153" s="44"/>
      <c r="G153" s="31">
        <f t="shared" si="62"/>
        <v>0</v>
      </c>
      <c r="H153" s="31">
        <f t="shared" si="63"/>
        <v>0</v>
      </c>
    </row>
    <row r="154" spans="1:8" outlineLevel="1" x14ac:dyDescent="0.25">
      <c r="B154" s="4"/>
      <c r="C154" s="20">
        <v>18</v>
      </c>
      <c r="D154" s="44"/>
      <c r="E154" s="44"/>
      <c r="F154" s="44"/>
      <c r="G154" s="31">
        <f t="shared" si="62"/>
        <v>0</v>
      </c>
      <c r="H154" s="31">
        <f t="shared" si="63"/>
        <v>0</v>
      </c>
    </row>
    <row r="155" spans="1:8" outlineLevel="1" x14ac:dyDescent="0.25">
      <c r="B155" s="4"/>
      <c r="C155" s="20">
        <v>19</v>
      </c>
      <c r="D155" s="44"/>
      <c r="E155" s="44"/>
      <c r="F155" s="44"/>
      <c r="G155" s="31">
        <f t="shared" si="62"/>
        <v>0</v>
      </c>
      <c r="H155" s="31">
        <f t="shared" si="63"/>
        <v>0</v>
      </c>
    </row>
    <row r="156" spans="1:8" outlineLevel="1" x14ac:dyDescent="0.25">
      <c r="B156" s="4"/>
      <c r="C156" s="20">
        <v>20</v>
      </c>
      <c r="D156" s="44"/>
      <c r="E156" s="44"/>
      <c r="F156" s="44"/>
      <c r="G156" s="31">
        <f t="shared" si="62"/>
        <v>0</v>
      </c>
      <c r="H156" s="31">
        <f t="shared" si="63"/>
        <v>0</v>
      </c>
    </row>
    <row r="157" spans="1:8" outlineLevel="1" x14ac:dyDescent="0.25">
      <c r="A157" s="20" t="s">
        <v>0</v>
      </c>
      <c r="B157" s="38" t="str">
        <f>'Aggregated Ava Portfolio'!B62</f>
        <v>Berkeley Live Oak Community Center</v>
      </c>
      <c r="C157" s="32" t="s">
        <v>121</v>
      </c>
      <c r="D157" s="33">
        <f>SUM(D137:D156)</f>
        <v>0</v>
      </c>
      <c r="E157" s="33">
        <f t="shared" ref="E157" si="64">SUM(E137:E156)</f>
        <v>0</v>
      </c>
      <c r="F157" s="33">
        <f t="shared" ref="F157" si="65">SUM(F137:F156)</f>
        <v>0</v>
      </c>
      <c r="G157" s="33">
        <f t="shared" ref="G157" si="66">SUM(G137:G156)</f>
        <v>0</v>
      </c>
      <c r="H157" s="33">
        <f>H156</f>
        <v>0</v>
      </c>
    </row>
    <row r="159" spans="1:8" s="29" customFormat="1" x14ac:dyDescent="0.25">
      <c r="A159" s="20" t="s">
        <v>0</v>
      </c>
      <c r="B159" s="28" t="s">
        <v>122</v>
      </c>
    </row>
    <row r="160" spans="1:8" outlineLevel="1" x14ac:dyDescent="0.25">
      <c r="A160" s="20"/>
      <c r="B160" s="4"/>
    </row>
    <row r="161" spans="1:8" outlineLevel="1" x14ac:dyDescent="0.25">
      <c r="A161" s="20"/>
      <c r="B161" s="4"/>
      <c r="C161" s="42" t="str">
        <f>TEXT(B159,"")&amp;" Roll Up"</f>
        <v>Emeryville Core Portfolio Roll Up</v>
      </c>
      <c r="D161" s="43"/>
      <c r="E161" s="43"/>
      <c r="F161" s="43"/>
      <c r="G161" s="43"/>
      <c r="H161" s="43"/>
    </row>
    <row r="162" spans="1:8" outlineLevel="1" x14ac:dyDescent="0.25">
      <c r="A162" s="20"/>
      <c r="B162" s="4"/>
    </row>
    <row r="163" spans="1:8" outlineLevel="1" x14ac:dyDescent="0.25">
      <c r="A163" s="20"/>
      <c r="B163" s="4"/>
      <c r="C163" s="30" t="s">
        <v>115</v>
      </c>
      <c r="D163" s="30" t="s">
        <v>116</v>
      </c>
      <c r="E163" s="30" t="s">
        <v>117</v>
      </c>
      <c r="F163" s="30" t="s">
        <v>118</v>
      </c>
      <c r="G163" s="30" t="s">
        <v>119</v>
      </c>
      <c r="H163" s="30" t="s">
        <v>120</v>
      </c>
    </row>
    <row r="164" spans="1:8" outlineLevel="1" x14ac:dyDescent="0.25">
      <c r="A164" s="20"/>
      <c r="B164" s="4"/>
      <c r="C164" s="20">
        <v>1</v>
      </c>
      <c r="D164" s="31">
        <f>SUM(D187,D210)</f>
        <v>0</v>
      </c>
      <c r="E164" s="31">
        <f t="shared" ref="E164:F164" si="67">SUM(E187,E210)</f>
        <v>0</v>
      </c>
      <c r="F164" s="31">
        <f t="shared" si="67"/>
        <v>0</v>
      </c>
      <c r="G164" s="31">
        <f t="shared" ref="G164" si="68">SUM(G187,G210)</f>
        <v>0</v>
      </c>
      <c r="H164" s="31">
        <f>G164</f>
        <v>0</v>
      </c>
    </row>
    <row r="165" spans="1:8" outlineLevel="1" x14ac:dyDescent="0.25">
      <c r="A165" s="20"/>
      <c r="B165" s="4"/>
      <c r="C165" s="20">
        <v>2</v>
      </c>
      <c r="D165" s="31">
        <f t="shared" ref="D165:F165" si="69">SUM(D188,D211)</f>
        <v>0</v>
      </c>
      <c r="E165" s="31">
        <f t="shared" si="69"/>
        <v>0</v>
      </c>
      <c r="F165" s="31">
        <f t="shared" si="69"/>
        <v>0</v>
      </c>
      <c r="G165" s="31">
        <f t="shared" ref="G165" si="70">SUM(G188,G211)</f>
        <v>0</v>
      </c>
      <c r="H165" s="31">
        <f>G165+H164</f>
        <v>0</v>
      </c>
    </row>
    <row r="166" spans="1:8" outlineLevel="1" x14ac:dyDescent="0.25">
      <c r="A166" s="20"/>
      <c r="B166" s="4"/>
      <c r="C166" s="20">
        <v>3</v>
      </c>
      <c r="D166" s="31">
        <f t="shared" ref="D166:F166" si="71">SUM(D189,D212)</f>
        <v>0</v>
      </c>
      <c r="E166" s="31">
        <f t="shared" si="71"/>
        <v>0</v>
      </c>
      <c r="F166" s="31">
        <f t="shared" si="71"/>
        <v>0</v>
      </c>
      <c r="G166" s="31">
        <f t="shared" ref="G166" si="72">SUM(G189,G212)</f>
        <v>0</v>
      </c>
      <c r="H166" s="31">
        <f t="shared" ref="H166:H183" si="73">G166+H165</f>
        <v>0</v>
      </c>
    </row>
    <row r="167" spans="1:8" outlineLevel="1" x14ac:dyDescent="0.25">
      <c r="A167" s="20"/>
      <c r="B167" s="4"/>
      <c r="C167" s="20">
        <v>4</v>
      </c>
      <c r="D167" s="31">
        <f t="shared" ref="D167:F167" si="74">SUM(D190,D213)</f>
        <v>0</v>
      </c>
      <c r="E167" s="31">
        <f t="shared" si="74"/>
        <v>0</v>
      </c>
      <c r="F167" s="31">
        <f t="shared" si="74"/>
        <v>0</v>
      </c>
      <c r="G167" s="31">
        <f t="shared" ref="G167" si="75">SUM(G190,G213)</f>
        <v>0</v>
      </c>
      <c r="H167" s="31">
        <f t="shared" si="73"/>
        <v>0</v>
      </c>
    </row>
    <row r="168" spans="1:8" outlineLevel="1" x14ac:dyDescent="0.25">
      <c r="A168" s="20"/>
      <c r="B168" s="4"/>
      <c r="C168" s="20">
        <v>5</v>
      </c>
      <c r="D168" s="31">
        <f t="shared" ref="D168:F168" si="76">SUM(D191,D214)</f>
        <v>0</v>
      </c>
      <c r="E168" s="31">
        <f t="shared" si="76"/>
        <v>0</v>
      </c>
      <c r="F168" s="31">
        <f t="shared" si="76"/>
        <v>0</v>
      </c>
      <c r="G168" s="31">
        <f t="shared" ref="G168" si="77">SUM(G191,G214)</f>
        <v>0</v>
      </c>
      <c r="H168" s="31">
        <f t="shared" si="73"/>
        <v>0</v>
      </c>
    </row>
    <row r="169" spans="1:8" outlineLevel="1" x14ac:dyDescent="0.25">
      <c r="A169" s="20"/>
      <c r="B169" s="4"/>
      <c r="C169" s="20">
        <v>6</v>
      </c>
      <c r="D169" s="31">
        <f t="shared" ref="D169:F169" si="78">SUM(D192,D215)</f>
        <v>0</v>
      </c>
      <c r="E169" s="31">
        <f t="shared" si="78"/>
        <v>0</v>
      </c>
      <c r="F169" s="31">
        <f t="shared" si="78"/>
        <v>0</v>
      </c>
      <c r="G169" s="31">
        <f t="shared" ref="G169" si="79">SUM(G192,G215)</f>
        <v>0</v>
      </c>
      <c r="H169" s="31">
        <f t="shared" si="73"/>
        <v>0</v>
      </c>
    </row>
    <row r="170" spans="1:8" outlineLevel="1" x14ac:dyDescent="0.25">
      <c r="A170" s="20"/>
      <c r="B170" s="4"/>
      <c r="C170" s="20">
        <v>7</v>
      </c>
      <c r="D170" s="31">
        <f t="shared" ref="D170:F170" si="80">SUM(D193,D216)</f>
        <v>0</v>
      </c>
      <c r="E170" s="31">
        <f t="shared" si="80"/>
        <v>0</v>
      </c>
      <c r="F170" s="31">
        <f t="shared" si="80"/>
        <v>0</v>
      </c>
      <c r="G170" s="31">
        <f t="shared" ref="G170" si="81">SUM(G193,G216)</f>
        <v>0</v>
      </c>
      <c r="H170" s="31">
        <f t="shared" si="73"/>
        <v>0</v>
      </c>
    </row>
    <row r="171" spans="1:8" outlineLevel="1" x14ac:dyDescent="0.25">
      <c r="A171" s="20"/>
      <c r="B171" s="4"/>
      <c r="C171" s="20">
        <v>8</v>
      </c>
      <c r="D171" s="31">
        <f t="shared" ref="D171:F171" si="82">SUM(D194,D217)</f>
        <v>0</v>
      </c>
      <c r="E171" s="31">
        <f t="shared" si="82"/>
        <v>0</v>
      </c>
      <c r="F171" s="31">
        <f t="shared" si="82"/>
        <v>0</v>
      </c>
      <c r="G171" s="31">
        <f t="shared" ref="G171" si="83">SUM(G194,G217)</f>
        <v>0</v>
      </c>
      <c r="H171" s="31">
        <f t="shared" si="73"/>
        <v>0</v>
      </c>
    </row>
    <row r="172" spans="1:8" outlineLevel="1" x14ac:dyDescent="0.25">
      <c r="A172" s="20"/>
      <c r="B172" s="4"/>
      <c r="C172" s="20">
        <v>9</v>
      </c>
      <c r="D172" s="31">
        <f t="shared" ref="D172:F172" si="84">SUM(D195,D218)</f>
        <v>0</v>
      </c>
      <c r="E172" s="31">
        <f t="shared" si="84"/>
        <v>0</v>
      </c>
      <c r="F172" s="31">
        <f t="shared" si="84"/>
        <v>0</v>
      </c>
      <c r="G172" s="31">
        <f t="shared" ref="G172" si="85">SUM(G195,G218)</f>
        <v>0</v>
      </c>
      <c r="H172" s="31">
        <f t="shared" si="73"/>
        <v>0</v>
      </c>
    </row>
    <row r="173" spans="1:8" outlineLevel="1" x14ac:dyDescent="0.25">
      <c r="A173" s="20"/>
      <c r="B173" s="4"/>
      <c r="C173" s="20">
        <v>10</v>
      </c>
      <c r="D173" s="31">
        <f t="shared" ref="D173:F173" si="86">SUM(D196,D219)</f>
        <v>0</v>
      </c>
      <c r="E173" s="31">
        <f t="shared" si="86"/>
        <v>0</v>
      </c>
      <c r="F173" s="31">
        <f t="shared" si="86"/>
        <v>0</v>
      </c>
      <c r="G173" s="31">
        <f t="shared" ref="G173" si="87">SUM(G196,G219)</f>
        <v>0</v>
      </c>
      <c r="H173" s="31">
        <f t="shared" si="73"/>
        <v>0</v>
      </c>
    </row>
    <row r="174" spans="1:8" outlineLevel="1" x14ac:dyDescent="0.25">
      <c r="A174" s="20"/>
      <c r="B174" s="4"/>
      <c r="C174" s="20">
        <v>11</v>
      </c>
      <c r="D174" s="31">
        <f t="shared" ref="D174:F174" si="88">SUM(D197,D220)</f>
        <v>0</v>
      </c>
      <c r="E174" s="31">
        <f t="shared" si="88"/>
        <v>0</v>
      </c>
      <c r="F174" s="31">
        <f t="shared" si="88"/>
        <v>0</v>
      </c>
      <c r="G174" s="31">
        <f t="shared" ref="G174" si="89">SUM(G197,G220)</f>
        <v>0</v>
      </c>
      <c r="H174" s="31">
        <f t="shared" si="73"/>
        <v>0</v>
      </c>
    </row>
    <row r="175" spans="1:8" outlineLevel="1" x14ac:dyDescent="0.25">
      <c r="A175" s="20"/>
      <c r="B175" s="4"/>
      <c r="C175" s="20">
        <v>12</v>
      </c>
      <c r="D175" s="31">
        <f t="shared" ref="D175:F175" si="90">SUM(D198,D221)</f>
        <v>0</v>
      </c>
      <c r="E175" s="31">
        <f t="shared" si="90"/>
        <v>0</v>
      </c>
      <c r="F175" s="31">
        <f t="shared" si="90"/>
        <v>0</v>
      </c>
      <c r="G175" s="31">
        <f t="shared" ref="G175" si="91">SUM(G198,G221)</f>
        <v>0</v>
      </c>
      <c r="H175" s="31">
        <f t="shared" si="73"/>
        <v>0</v>
      </c>
    </row>
    <row r="176" spans="1:8" outlineLevel="1" x14ac:dyDescent="0.25">
      <c r="A176" s="20"/>
      <c r="B176" s="4"/>
      <c r="C176" s="20">
        <v>13</v>
      </c>
      <c r="D176" s="31">
        <f t="shared" ref="D176:F176" si="92">SUM(D199,D222)</f>
        <v>0</v>
      </c>
      <c r="E176" s="31">
        <f t="shared" si="92"/>
        <v>0</v>
      </c>
      <c r="F176" s="31">
        <f t="shared" si="92"/>
        <v>0</v>
      </c>
      <c r="G176" s="31">
        <f t="shared" ref="G176" si="93">SUM(G199,G222)</f>
        <v>0</v>
      </c>
      <c r="H176" s="31">
        <f t="shared" si="73"/>
        <v>0</v>
      </c>
    </row>
    <row r="177" spans="1:8" outlineLevel="1" x14ac:dyDescent="0.25">
      <c r="A177" s="20"/>
      <c r="B177" s="4"/>
      <c r="C177" s="20">
        <v>14</v>
      </c>
      <c r="D177" s="31">
        <f t="shared" ref="D177:F177" si="94">SUM(D200,D223)</f>
        <v>0</v>
      </c>
      <c r="E177" s="31">
        <f t="shared" si="94"/>
        <v>0</v>
      </c>
      <c r="F177" s="31">
        <f t="shared" si="94"/>
        <v>0</v>
      </c>
      <c r="G177" s="31">
        <f t="shared" ref="G177" si="95">SUM(G200,G223)</f>
        <v>0</v>
      </c>
      <c r="H177" s="31">
        <f t="shared" si="73"/>
        <v>0</v>
      </c>
    </row>
    <row r="178" spans="1:8" outlineLevel="1" x14ac:dyDescent="0.25">
      <c r="A178" s="20"/>
      <c r="B178" s="4"/>
      <c r="C178" s="20">
        <v>15</v>
      </c>
      <c r="D178" s="31">
        <f t="shared" ref="D178:F178" si="96">SUM(D201,D224)</f>
        <v>0</v>
      </c>
      <c r="E178" s="31">
        <f t="shared" si="96"/>
        <v>0</v>
      </c>
      <c r="F178" s="31">
        <f t="shared" si="96"/>
        <v>0</v>
      </c>
      <c r="G178" s="31">
        <f t="shared" ref="G178" si="97">SUM(G201,G224)</f>
        <v>0</v>
      </c>
      <c r="H178" s="31">
        <f t="shared" si="73"/>
        <v>0</v>
      </c>
    </row>
    <row r="179" spans="1:8" outlineLevel="1" x14ac:dyDescent="0.25">
      <c r="A179" s="20"/>
      <c r="B179" s="4"/>
      <c r="C179" s="20">
        <v>16</v>
      </c>
      <c r="D179" s="31">
        <f t="shared" ref="D179:F179" si="98">SUM(D202,D225)</f>
        <v>0</v>
      </c>
      <c r="E179" s="31">
        <f t="shared" si="98"/>
        <v>0</v>
      </c>
      <c r="F179" s="31">
        <f t="shared" si="98"/>
        <v>0</v>
      </c>
      <c r="G179" s="31">
        <f t="shared" ref="G179" si="99">SUM(G202,G225)</f>
        <v>0</v>
      </c>
      <c r="H179" s="31">
        <f t="shared" si="73"/>
        <v>0</v>
      </c>
    </row>
    <row r="180" spans="1:8" outlineLevel="1" x14ac:dyDescent="0.25">
      <c r="A180" s="20"/>
      <c r="B180" s="4"/>
      <c r="C180" s="20">
        <v>17</v>
      </c>
      <c r="D180" s="31">
        <f t="shared" ref="D180:F180" si="100">SUM(D203,D226)</f>
        <v>0</v>
      </c>
      <c r="E180" s="31">
        <f t="shared" si="100"/>
        <v>0</v>
      </c>
      <c r="F180" s="31">
        <f t="shared" si="100"/>
        <v>0</v>
      </c>
      <c r="G180" s="31">
        <f t="shared" ref="G180" si="101">SUM(G203,G226)</f>
        <v>0</v>
      </c>
      <c r="H180" s="31">
        <f t="shared" si="73"/>
        <v>0</v>
      </c>
    </row>
    <row r="181" spans="1:8" outlineLevel="1" x14ac:dyDescent="0.25">
      <c r="A181" s="20"/>
      <c r="B181" s="4"/>
      <c r="C181" s="20">
        <v>18</v>
      </c>
      <c r="D181" s="31">
        <f t="shared" ref="D181:F181" si="102">SUM(D204,D227)</f>
        <v>0</v>
      </c>
      <c r="E181" s="31">
        <f t="shared" si="102"/>
        <v>0</v>
      </c>
      <c r="F181" s="31">
        <f t="shared" si="102"/>
        <v>0</v>
      </c>
      <c r="G181" s="31">
        <f t="shared" ref="G181" si="103">SUM(G204,G227)</f>
        <v>0</v>
      </c>
      <c r="H181" s="31">
        <f t="shared" si="73"/>
        <v>0</v>
      </c>
    </row>
    <row r="182" spans="1:8" outlineLevel="1" x14ac:dyDescent="0.25">
      <c r="A182" s="20"/>
      <c r="B182" s="4"/>
      <c r="C182" s="20">
        <v>19</v>
      </c>
      <c r="D182" s="31">
        <f t="shared" ref="D182:F182" si="104">SUM(D205,D228)</f>
        <v>0</v>
      </c>
      <c r="E182" s="31">
        <f t="shared" si="104"/>
        <v>0</v>
      </c>
      <c r="F182" s="31">
        <f t="shared" si="104"/>
        <v>0</v>
      </c>
      <c r="G182" s="31">
        <f t="shared" ref="G182" si="105">SUM(G205,G228)</f>
        <v>0</v>
      </c>
      <c r="H182" s="31">
        <f t="shared" si="73"/>
        <v>0</v>
      </c>
    </row>
    <row r="183" spans="1:8" outlineLevel="1" x14ac:dyDescent="0.25">
      <c r="A183" s="20"/>
      <c r="B183" s="4"/>
      <c r="C183" s="20">
        <v>20</v>
      </c>
      <c r="D183" s="31">
        <f t="shared" ref="D183:F183" si="106">SUM(D206,D229)</f>
        <v>0</v>
      </c>
      <c r="E183" s="31">
        <f t="shared" si="106"/>
        <v>0</v>
      </c>
      <c r="F183" s="31">
        <f t="shared" si="106"/>
        <v>0</v>
      </c>
      <c r="G183" s="31">
        <f t="shared" ref="G183" si="107">SUM(G206,G229)</f>
        <v>0</v>
      </c>
      <c r="H183" s="31">
        <f t="shared" si="73"/>
        <v>0</v>
      </c>
    </row>
    <row r="184" spans="1:8" outlineLevel="1" x14ac:dyDescent="0.25">
      <c r="A184" s="20" t="s">
        <v>0</v>
      </c>
      <c r="B184" s="4" t="str">
        <f>B159</f>
        <v>Emeryville Core Portfolio</v>
      </c>
      <c r="C184" s="32" t="s">
        <v>121</v>
      </c>
      <c r="D184" s="33">
        <f>SUM(D164:D183)</f>
        <v>0</v>
      </c>
      <c r="E184" s="33">
        <f t="shared" ref="E184:G184" si="108">SUM(E164:E183)</f>
        <v>0</v>
      </c>
      <c r="F184" s="33">
        <f t="shared" si="108"/>
        <v>0</v>
      </c>
      <c r="G184" s="33">
        <f t="shared" si="108"/>
        <v>0</v>
      </c>
      <c r="H184" s="33">
        <f>H183</f>
        <v>0</v>
      </c>
    </row>
    <row r="185" spans="1:8" outlineLevel="1" x14ac:dyDescent="0.25"/>
    <row r="186" spans="1:8" outlineLevel="1" x14ac:dyDescent="0.25">
      <c r="B186" s="4"/>
      <c r="C186" s="30" t="s">
        <v>115</v>
      </c>
      <c r="D186" s="30" t="s">
        <v>116</v>
      </c>
      <c r="E186" s="30" t="s">
        <v>117</v>
      </c>
      <c r="F186" s="30" t="s">
        <v>118</v>
      </c>
      <c r="G186" s="30" t="s">
        <v>119</v>
      </c>
      <c r="H186" s="30" t="s">
        <v>120</v>
      </c>
    </row>
    <row r="187" spans="1:8" outlineLevel="1" x14ac:dyDescent="0.25">
      <c r="C187" s="20">
        <v>1</v>
      </c>
      <c r="D187" s="44"/>
      <c r="E187" s="44"/>
      <c r="F187" s="44"/>
      <c r="G187" s="31">
        <f>E187-F187-D187</f>
        <v>0</v>
      </c>
      <c r="H187" s="31">
        <f>G187</f>
        <v>0</v>
      </c>
    </row>
    <row r="188" spans="1:8" outlineLevel="1" x14ac:dyDescent="0.25">
      <c r="B188" s="4"/>
      <c r="C188" s="20">
        <v>2</v>
      </c>
      <c r="D188" s="44"/>
      <c r="E188" s="44"/>
      <c r="F188" s="44"/>
      <c r="G188" s="31">
        <f t="shared" ref="G188:G206" si="109">E188-F188-D188</f>
        <v>0</v>
      </c>
      <c r="H188" s="31">
        <f>G188+H187</f>
        <v>0</v>
      </c>
    </row>
    <row r="189" spans="1:8" outlineLevel="1" x14ac:dyDescent="0.25">
      <c r="B189" s="4"/>
      <c r="C189" s="20">
        <v>3</v>
      </c>
      <c r="D189" s="44"/>
      <c r="E189" s="44"/>
      <c r="F189" s="44"/>
      <c r="G189" s="31">
        <f t="shared" si="109"/>
        <v>0</v>
      </c>
      <c r="H189" s="31">
        <f t="shared" ref="H189:H206" si="110">G189+H188</f>
        <v>0</v>
      </c>
    </row>
    <row r="190" spans="1:8" outlineLevel="1" x14ac:dyDescent="0.25">
      <c r="B190" s="4"/>
      <c r="C190" s="20">
        <v>4</v>
      </c>
      <c r="D190" s="44"/>
      <c r="E190" s="44"/>
      <c r="F190" s="44"/>
      <c r="G190" s="31">
        <f t="shared" si="109"/>
        <v>0</v>
      </c>
      <c r="H190" s="31">
        <f t="shared" si="110"/>
        <v>0</v>
      </c>
    </row>
    <row r="191" spans="1:8" outlineLevel="1" x14ac:dyDescent="0.25">
      <c r="B191" s="4"/>
      <c r="C191" s="20">
        <v>5</v>
      </c>
      <c r="D191" s="44"/>
      <c r="E191" s="44"/>
      <c r="F191" s="44"/>
      <c r="G191" s="31">
        <f t="shared" si="109"/>
        <v>0</v>
      </c>
      <c r="H191" s="31">
        <f t="shared" si="110"/>
        <v>0</v>
      </c>
    </row>
    <row r="192" spans="1:8" outlineLevel="1" x14ac:dyDescent="0.25">
      <c r="B192" s="4"/>
      <c r="C192" s="20">
        <v>6</v>
      </c>
      <c r="D192" s="44"/>
      <c r="E192" s="44"/>
      <c r="F192" s="44"/>
      <c r="G192" s="31">
        <f t="shared" si="109"/>
        <v>0</v>
      </c>
      <c r="H192" s="31">
        <f t="shared" si="110"/>
        <v>0</v>
      </c>
    </row>
    <row r="193" spans="1:8" outlineLevel="1" x14ac:dyDescent="0.25">
      <c r="B193" s="4"/>
      <c r="C193" s="20">
        <v>7</v>
      </c>
      <c r="D193" s="44"/>
      <c r="E193" s="44"/>
      <c r="F193" s="44"/>
      <c r="G193" s="31">
        <f t="shared" si="109"/>
        <v>0</v>
      </c>
      <c r="H193" s="31">
        <f t="shared" si="110"/>
        <v>0</v>
      </c>
    </row>
    <row r="194" spans="1:8" outlineLevel="1" x14ac:dyDescent="0.25">
      <c r="B194" s="4"/>
      <c r="C194" s="20">
        <v>8</v>
      </c>
      <c r="D194" s="44"/>
      <c r="E194" s="44"/>
      <c r="F194" s="44"/>
      <c r="G194" s="31">
        <f t="shared" si="109"/>
        <v>0</v>
      </c>
      <c r="H194" s="31">
        <f t="shared" si="110"/>
        <v>0</v>
      </c>
    </row>
    <row r="195" spans="1:8" outlineLevel="1" x14ac:dyDescent="0.25">
      <c r="B195" s="4"/>
      <c r="C195" s="20">
        <v>9</v>
      </c>
      <c r="D195" s="44"/>
      <c r="E195" s="44"/>
      <c r="F195" s="44"/>
      <c r="G195" s="31">
        <f t="shared" si="109"/>
        <v>0</v>
      </c>
      <c r="H195" s="31">
        <f t="shared" si="110"/>
        <v>0</v>
      </c>
    </row>
    <row r="196" spans="1:8" outlineLevel="1" x14ac:dyDescent="0.25">
      <c r="B196" s="4"/>
      <c r="C196" s="20">
        <v>10</v>
      </c>
      <c r="D196" s="44"/>
      <c r="E196" s="44"/>
      <c r="F196" s="44"/>
      <c r="G196" s="31">
        <f t="shared" si="109"/>
        <v>0</v>
      </c>
      <c r="H196" s="31">
        <f t="shared" si="110"/>
        <v>0</v>
      </c>
    </row>
    <row r="197" spans="1:8" outlineLevel="1" x14ac:dyDescent="0.25">
      <c r="B197" s="4"/>
      <c r="C197" s="20">
        <v>11</v>
      </c>
      <c r="D197" s="44"/>
      <c r="E197" s="44"/>
      <c r="F197" s="44"/>
      <c r="G197" s="31">
        <f t="shared" si="109"/>
        <v>0</v>
      </c>
      <c r="H197" s="31">
        <f t="shared" si="110"/>
        <v>0</v>
      </c>
    </row>
    <row r="198" spans="1:8" outlineLevel="1" x14ac:dyDescent="0.25">
      <c r="B198" s="4"/>
      <c r="C198" s="20">
        <v>12</v>
      </c>
      <c r="D198" s="44"/>
      <c r="E198" s="44"/>
      <c r="F198" s="44"/>
      <c r="G198" s="31">
        <f t="shared" si="109"/>
        <v>0</v>
      </c>
      <c r="H198" s="31">
        <f t="shared" si="110"/>
        <v>0</v>
      </c>
    </row>
    <row r="199" spans="1:8" outlineLevel="1" x14ac:dyDescent="0.25">
      <c r="B199" s="4"/>
      <c r="C199" s="20">
        <v>13</v>
      </c>
      <c r="D199" s="44"/>
      <c r="E199" s="44"/>
      <c r="F199" s="44"/>
      <c r="G199" s="31">
        <f t="shared" si="109"/>
        <v>0</v>
      </c>
      <c r="H199" s="31">
        <f t="shared" si="110"/>
        <v>0</v>
      </c>
    </row>
    <row r="200" spans="1:8" outlineLevel="1" x14ac:dyDescent="0.25">
      <c r="B200" s="4"/>
      <c r="C200" s="20">
        <v>14</v>
      </c>
      <c r="D200" s="44"/>
      <c r="E200" s="44"/>
      <c r="F200" s="44"/>
      <c r="G200" s="31">
        <f t="shared" si="109"/>
        <v>0</v>
      </c>
      <c r="H200" s="31">
        <f t="shared" si="110"/>
        <v>0</v>
      </c>
    </row>
    <row r="201" spans="1:8" outlineLevel="1" x14ac:dyDescent="0.25">
      <c r="B201" s="4"/>
      <c r="C201" s="20">
        <v>15</v>
      </c>
      <c r="D201" s="44"/>
      <c r="E201" s="44"/>
      <c r="F201" s="44"/>
      <c r="G201" s="31">
        <f t="shared" si="109"/>
        <v>0</v>
      </c>
      <c r="H201" s="31">
        <f t="shared" si="110"/>
        <v>0</v>
      </c>
    </row>
    <row r="202" spans="1:8" outlineLevel="1" x14ac:dyDescent="0.25">
      <c r="B202" s="4"/>
      <c r="C202" s="20">
        <v>16</v>
      </c>
      <c r="D202" s="44"/>
      <c r="E202" s="44"/>
      <c r="F202" s="44"/>
      <c r="G202" s="31">
        <f t="shared" si="109"/>
        <v>0</v>
      </c>
      <c r="H202" s="31">
        <f t="shared" si="110"/>
        <v>0</v>
      </c>
    </row>
    <row r="203" spans="1:8" outlineLevel="1" x14ac:dyDescent="0.25">
      <c r="B203" s="4"/>
      <c r="C203" s="20">
        <v>17</v>
      </c>
      <c r="D203" s="44"/>
      <c r="E203" s="44"/>
      <c r="F203" s="44"/>
      <c r="G203" s="31">
        <f t="shared" si="109"/>
        <v>0</v>
      </c>
      <c r="H203" s="31">
        <f t="shared" si="110"/>
        <v>0</v>
      </c>
    </row>
    <row r="204" spans="1:8" outlineLevel="1" x14ac:dyDescent="0.25">
      <c r="B204" s="4"/>
      <c r="C204" s="20">
        <v>18</v>
      </c>
      <c r="D204" s="44"/>
      <c r="E204" s="44"/>
      <c r="F204" s="44"/>
      <c r="G204" s="31">
        <f t="shared" si="109"/>
        <v>0</v>
      </c>
      <c r="H204" s="31">
        <f t="shared" si="110"/>
        <v>0</v>
      </c>
    </row>
    <row r="205" spans="1:8" outlineLevel="1" x14ac:dyDescent="0.25">
      <c r="B205" s="4"/>
      <c r="C205" s="20">
        <v>19</v>
      </c>
      <c r="D205" s="44"/>
      <c r="E205" s="44"/>
      <c r="F205" s="44"/>
      <c r="G205" s="31">
        <f t="shared" si="109"/>
        <v>0</v>
      </c>
      <c r="H205" s="31">
        <f t="shared" si="110"/>
        <v>0</v>
      </c>
    </row>
    <row r="206" spans="1:8" outlineLevel="1" x14ac:dyDescent="0.25">
      <c r="B206" s="4"/>
      <c r="C206" s="20">
        <v>20</v>
      </c>
      <c r="D206" s="44"/>
      <c r="E206" s="44"/>
      <c r="F206" s="44"/>
      <c r="G206" s="31">
        <f t="shared" si="109"/>
        <v>0</v>
      </c>
      <c r="H206" s="31">
        <f t="shared" si="110"/>
        <v>0</v>
      </c>
    </row>
    <row r="207" spans="1:8" outlineLevel="1" x14ac:dyDescent="0.25">
      <c r="A207" s="20" t="s">
        <v>0</v>
      </c>
      <c r="B207" s="38" t="str">
        <f>'Aggregated Ava Portfolio'!B68</f>
        <v>Emeryville Civic Center</v>
      </c>
      <c r="C207" s="32" t="s">
        <v>121</v>
      </c>
      <c r="D207" s="33">
        <f>SUM(D187:D206)</f>
        <v>0</v>
      </c>
      <c r="E207" s="33">
        <f t="shared" ref="E207" si="111">SUM(E187:E206)</f>
        <v>0</v>
      </c>
      <c r="F207" s="33">
        <f t="shared" ref="F207" si="112">SUM(F187:F206)</f>
        <v>0</v>
      </c>
      <c r="G207" s="33">
        <f t="shared" ref="G207" si="113">SUM(G187:G206)</f>
        <v>0</v>
      </c>
      <c r="H207" s="33">
        <f>H206</f>
        <v>0</v>
      </c>
    </row>
    <row r="208" spans="1:8" outlineLevel="1" x14ac:dyDescent="0.25"/>
    <row r="209" spans="2:8" outlineLevel="1" x14ac:dyDescent="0.25">
      <c r="B209" s="4"/>
      <c r="C209" s="30" t="s">
        <v>115</v>
      </c>
      <c r="D209" s="30" t="s">
        <v>116</v>
      </c>
      <c r="E209" s="30" t="s">
        <v>117</v>
      </c>
      <c r="F209" s="30" t="s">
        <v>118</v>
      </c>
      <c r="G209" s="30" t="s">
        <v>119</v>
      </c>
      <c r="H209" s="30" t="s">
        <v>120</v>
      </c>
    </row>
    <row r="210" spans="2:8" outlineLevel="1" x14ac:dyDescent="0.25">
      <c r="C210" s="20">
        <v>1</v>
      </c>
      <c r="D210" s="44"/>
      <c r="E210" s="44"/>
      <c r="F210" s="44"/>
      <c r="G210" s="31">
        <f>E210-F210-D210</f>
        <v>0</v>
      </c>
      <c r="H210" s="31">
        <f>G210</f>
        <v>0</v>
      </c>
    </row>
    <row r="211" spans="2:8" outlineLevel="1" x14ac:dyDescent="0.25">
      <c r="B211" s="4"/>
      <c r="C211" s="20">
        <v>2</v>
      </c>
      <c r="D211" s="44"/>
      <c r="E211" s="44"/>
      <c r="F211" s="44"/>
      <c r="G211" s="31">
        <f t="shared" ref="G211:G229" si="114">E211-F211-D211</f>
        <v>0</v>
      </c>
      <c r="H211" s="31">
        <f>G211+H210</f>
        <v>0</v>
      </c>
    </row>
    <row r="212" spans="2:8" outlineLevel="1" x14ac:dyDescent="0.25">
      <c r="B212" s="4"/>
      <c r="C212" s="20">
        <v>3</v>
      </c>
      <c r="D212" s="44"/>
      <c r="E212" s="44"/>
      <c r="F212" s="44"/>
      <c r="G212" s="31">
        <f t="shared" si="114"/>
        <v>0</v>
      </c>
      <c r="H212" s="31">
        <f t="shared" ref="H212:H229" si="115">G212+H211</f>
        <v>0</v>
      </c>
    </row>
    <row r="213" spans="2:8" outlineLevel="1" x14ac:dyDescent="0.25">
      <c r="B213" s="4"/>
      <c r="C213" s="20">
        <v>4</v>
      </c>
      <c r="D213" s="44"/>
      <c r="E213" s="44"/>
      <c r="F213" s="44"/>
      <c r="G213" s="31">
        <f t="shared" si="114"/>
        <v>0</v>
      </c>
      <c r="H213" s="31">
        <f t="shared" si="115"/>
        <v>0</v>
      </c>
    </row>
    <row r="214" spans="2:8" outlineLevel="1" x14ac:dyDescent="0.25">
      <c r="B214" s="4"/>
      <c r="C214" s="20">
        <v>5</v>
      </c>
      <c r="D214" s="44"/>
      <c r="E214" s="44"/>
      <c r="F214" s="44"/>
      <c r="G214" s="31">
        <f t="shared" si="114"/>
        <v>0</v>
      </c>
      <c r="H214" s="31">
        <f t="shared" si="115"/>
        <v>0</v>
      </c>
    </row>
    <row r="215" spans="2:8" outlineLevel="1" x14ac:dyDescent="0.25">
      <c r="B215" s="4"/>
      <c r="C215" s="20">
        <v>6</v>
      </c>
      <c r="D215" s="44"/>
      <c r="E215" s="44"/>
      <c r="F215" s="44"/>
      <c r="G215" s="31">
        <f t="shared" si="114"/>
        <v>0</v>
      </c>
      <c r="H215" s="31">
        <f t="shared" si="115"/>
        <v>0</v>
      </c>
    </row>
    <row r="216" spans="2:8" outlineLevel="1" x14ac:dyDescent="0.25">
      <c r="B216" s="4"/>
      <c r="C216" s="20">
        <v>7</v>
      </c>
      <c r="D216" s="44"/>
      <c r="E216" s="44"/>
      <c r="F216" s="44"/>
      <c r="G216" s="31">
        <f t="shared" si="114"/>
        <v>0</v>
      </c>
      <c r="H216" s="31">
        <f t="shared" si="115"/>
        <v>0</v>
      </c>
    </row>
    <row r="217" spans="2:8" outlineLevel="1" x14ac:dyDescent="0.25">
      <c r="B217" s="4"/>
      <c r="C217" s="20">
        <v>8</v>
      </c>
      <c r="D217" s="44"/>
      <c r="E217" s="44"/>
      <c r="F217" s="44"/>
      <c r="G217" s="31">
        <f t="shared" si="114"/>
        <v>0</v>
      </c>
      <c r="H217" s="31">
        <f t="shared" si="115"/>
        <v>0</v>
      </c>
    </row>
    <row r="218" spans="2:8" outlineLevel="1" x14ac:dyDescent="0.25">
      <c r="B218" s="4"/>
      <c r="C218" s="20">
        <v>9</v>
      </c>
      <c r="D218" s="44"/>
      <c r="E218" s="44"/>
      <c r="F218" s="44"/>
      <c r="G218" s="31">
        <f t="shared" si="114"/>
        <v>0</v>
      </c>
      <c r="H218" s="31">
        <f t="shared" si="115"/>
        <v>0</v>
      </c>
    </row>
    <row r="219" spans="2:8" outlineLevel="1" x14ac:dyDescent="0.25">
      <c r="B219" s="4"/>
      <c r="C219" s="20">
        <v>10</v>
      </c>
      <c r="D219" s="44"/>
      <c r="E219" s="44"/>
      <c r="F219" s="44"/>
      <c r="G219" s="31">
        <f t="shared" si="114"/>
        <v>0</v>
      </c>
      <c r="H219" s="31">
        <f t="shared" si="115"/>
        <v>0</v>
      </c>
    </row>
    <row r="220" spans="2:8" outlineLevel="1" x14ac:dyDescent="0.25">
      <c r="B220" s="4"/>
      <c r="C220" s="20">
        <v>11</v>
      </c>
      <c r="D220" s="44"/>
      <c r="E220" s="44"/>
      <c r="F220" s="44"/>
      <c r="G220" s="31">
        <f t="shared" si="114"/>
        <v>0</v>
      </c>
      <c r="H220" s="31">
        <f t="shared" si="115"/>
        <v>0</v>
      </c>
    </row>
    <row r="221" spans="2:8" outlineLevel="1" x14ac:dyDescent="0.25">
      <c r="B221" s="4"/>
      <c r="C221" s="20">
        <v>12</v>
      </c>
      <c r="D221" s="44"/>
      <c r="E221" s="44"/>
      <c r="F221" s="44"/>
      <c r="G221" s="31">
        <f t="shared" si="114"/>
        <v>0</v>
      </c>
      <c r="H221" s="31">
        <f t="shared" si="115"/>
        <v>0</v>
      </c>
    </row>
    <row r="222" spans="2:8" outlineLevel="1" x14ac:dyDescent="0.25">
      <c r="B222" s="4"/>
      <c r="C222" s="20">
        <v>13</v>
      </c>
      <c r="D222" s="44"/>
      <c r="E222" s="44"/>
      <c r="F222" s="44"/>
      <c r="G222" s="31">
        <f t="shared" si="114"/>
        <v>0</v>
      </c>
      <c r="H222" s="31">
        <f t="shared" si="115"/>
        <v>0</v>
      </c>
    </row>
    <row r="223" spans="2:8" outlineLevel="1" x14ac:dyDescent="0.25">
      <c r="B223" s="4"/>
      <c r="C223" s="20">
        <v>14</v>
      </c>
      <c r="D223" s="44"/>
      <c r="E223" s="44"/>
      <c r="F223" s="44"/>
      <c r="G223" s="31">
        <f t="shared" si="114"/>
        <v>0</v>
      </c>
      <c r="H223" s="31">
        <f t="shared" si="115"/>
        <v>0</v>
      </c>
    </row>
    <row r="224" spans="2:8" outlineLevel="1" x14ac:dyDescent="0.25">
      <c r="B224" s="4"/>
      <c r="C224" s="20">
        <v>15</v>
      </c>
      <c r="D224" s="44"/>
      <c r="E224" s="44"/>
      <c r="F224" s="44"/>
      <c r="G224" s="31">
        <f t="shared" si="114"/>
        <v>0</v>
      </c>
      <c r="H224" s="31">
        <f t="shared" si="115"/>
        <v>0</v>
      </c>
    </row>
    <row r="225" spans="1:8" outlineLevel="1" x14ac:dyDescent="0.25">
      <c r="B225" s="4"/>
      <c r="C225" s="20">
        <v>16</v>
      </c>
      <c r="D225" s="44"/>
      <c r="E225" s="44"/>
      <c r="F225" s="44"/>
      <c r="G225" s="31">
        <f t="shared" si="114"/>
        <v>0</v>
      </c>
      <c r="H225" s="31">
        <f t="shared" si="115"/>
        <v>0</v>
      </c>
    </row>
    <row r="226" spans="1:8" outlineLevel="1" x14ac:dyDescent="0.25">
      <c r="B226" s="4"/>
      <c r="C226" s="20">
        <v>17</v>
      </c>
      <c r="D226" s="44"/>
      <c r="E226" s="44"/>
      <c r="F226" s="44"/>
      <c r="G226" s="31">
        <f t="shared" si="114"/>
        <v>0</v>
      </c>
      <c r="H226" s="31">
        <f t="shared" si="115"/>
        <v>0</v>
      </c>
    </row>
    <row r="227" spans="1:8" outlineLevel="1" x14ac:dyDescent="0.25">
      <c r="B227" s="4"/>
      <c r="C227" s="20">
        <v>18</v>
      </c>
      <c r="D227" s="44"/>
      <c r="E227" s="44"/>
      <c r="F227" s="44"/>
      <c r="G227" s="31">
        <f t="shared" si="114"/>
        <v>0</v>
      </c>
      <c r="H227" s="31">
        <f t="shared" si="115"/>
        <v>0</v>
      </c>
    </row>
    <row r="228" spans="1:8" outlineLevel="1" x14ac:dyDescent="0.25">
      <c r="B228" s="4"/>
      <c r="C228" s="20">
        <v>19</v>
      </c>
      <c r="D228" s="44"/>
      <c r="E228" s="44"/>
      <c r="F228" s="44"/>
      <c r="G228" s="31">
        <f t="shared" si="114"/>
        <v>0</v>
      </c>
      <c r="H228" s="31">
        <f t="shared" si="115"/>
        <v>0</v>
      </c>
    </row>
    <row r="229" spans="1:8" outlineLevel="1" x14ac:dyDescent="0.25">
      <c r="B229" s="4"/>
      <c r="C229" s="20">
        <v>20</v>
      </c>
      <c r="D229" s="44"/>
      <c r="E229" s="44"/>
      <c r="F229" s="44"/>
      <c r="G229" s="31">
        <f t="shared" si="114"/>
        <v>0</v>
      </c>
      <c r="H229" s="31">
        <f t="shared" si="115"/>
        <v>0</v>
      </c>
    </row>
    <row r="230" spans="1:8" outlineLevel="1" x14ac:dyDescent="0.25">
      <c r="A230" s="20" t="s">
        <v>0</v>
      </c>
      <c r="B230" s="38" t="str">
        <f>'Aggregated Ava Portfolio'!B69</f>
        <v>Emeryville Police Department</v>
      </c>
      <c r="C230" s="32" t="s">
        <v>121</v>
      </c>
      <c r="D230" s="33">
        <f>SUM(D210:D229)</f>
        <v>0</v>
      </c>
      <c r="E230" s="33">
        <f t="shared" ref="E230" si="116">SUM(E210:E229)</f>
        <v>0</v>
      </c>
      <c r="F230" s="33">
        <f t="shared" ref="F230" si="117">SUM(F210:F229)</f>
        <v>0</v>
      </c>
      <c r="G230" s="33">
        <f t="shared" ref="G230" si="118">SUM(G210:G229)</f>
        <v>0</v>
      </c>
      <c r="H230" s="33">
        <f>H229</f>
        <v>0</v>
      </c>
    </row>
    <row r="231" spans="1:8" outlineLevel="1" x14ac:dyDescent="0.25"/>
    <row r="233" spans="1:8" s="29" customFormat="1" x14ac:dyDescent="0.25">
      <c r="A233" s="20" t="s">
        <v>0</v>
      </c>
      <c r="B233" s="28" t="s">
        <v>123</v>
      </c>
    </row>
    <row r="234" spans="1:8" outlineLevel="1" x14ac:dyDescent="0.25">
      <c r="A234" s="20"/>
      <c r="B234" s="4"/>
    </row>
    <row r="235" spans="1:8" outlineLevel="1" x14ac:dyDescent="0.25">
      <c r="A235" s="20"/>
      <c r="B235" s="4"/>
      <c r="C235" s="42" t="str">
        <f>TEXT(B233,"")&amp;" Roll Up"</f>
        <v>Fremont Core Portfolio Roll Up</v>
      </c>
      <c r="D235" s="43"/>
      <c r="E235" s="43"/>
      <c r="F235" s="43"/>
      <c r="G235" s="43"/>
      <c r="H235" s="43"/>
    </row>
    <row r="236" spans="1:8" outlineLevel="1" x14ac:dyDescent="0.25">
      <c r="A236" s="20"/>
      <c r="B236" s="4"/>
    </row>
    <row r="237" spans="1:8" outlineLevel="1" x14ac:dyDescent="0.25">
      <c r="A237" s="20"/>
      <c r="B237" s="4"/>
      <c r="C237" s="30" t="s">
        <v>115</v>
      </c>
      <c r="D237" s="30" t="s">
        <v>116</v>
      </c>
      <c r="E237" s="30" t="s">
        <v>117</v>
      </c>
      <c r="F237" s="30" t="s">
        <v>118</v>
      </c>
      <c r="G237" s="30" t="s">
        <v>119</v>
      </c>
      <c r="H237" s="30" t="s">
        <v>120</v>
      </c>
    </row>
    <row r="238" spans="1:8" outlineLevel="1" x14ac:dyDescent="0.25">
      <c r="A238" s="20"/>
      <c r="B238" s="4"/>
      <c r="C238" s="20">
        <v>1</v>
      </c>
      <c r="D238" s="45">
        <f>SUM(D261,D284,D307)</f>
        <v>0</v>
      </c>
      <c r="E238" s="45">
        <f t="shared" ref="E238:G238" si="119">SUM(E261,E284,E307)</f>
        <v>0</v>
      </c>
      <c r="F238" s="45">
        <f t="shared" si="119"/>
        <v>0</v>
      </c>
      <c r="G238" s="45">
        <f t="shared" si="119"/>
        <v>0</v>
      </c>
      <c r="H238" s="31">
        <f>G238</f>
        <v>0</v>
      </c>
    </row>
    <row r="239" spans="1:8" outlineLevel="1" x14ac:dyDescent="0.25">
      <c r="A239" s="20"/>
      <c r="B239" s="4"/>
      <c r="C239" s="20">
        <v>2</v>
      </c>
      <c r="D239" s="45">
        <f t="shared" ref="D239:G239" si="120">SUM(D262,D285,D308)</f>
        <v>0</v>
      </c>
      <c r="E239" s="45">
        <f t="shared" si="120"/>
        <v>0</v>
      </c>
      <c r="F239" s="45">
        <f t="shared" si="120"/>
        <v>0</v>
      </c>
      <c r="G239" s="45">
        <f t="shared" si="120"/>
        <v>0</v>
      </c>
      <c r="H239" s="31">
        <f>G239+H238</f>
        <v>0</v>
      </c>
    </row>
    <row r="240" spans="1:8" outlineLevel="1" x14ac:dyDescent="0.25">
      <c r="A240" s="20"/>
      <c r="B240" s="4"/>
      <c r="C240" s="20">
        <v>3</v>
      </c>
      <c r="D240" s="45">
        <f t="shared" ref="D240:G240" si="121">SUM(D263,D286,D309)</f>
        <v>0</v>
      </c>
      <c r="E240" s="45">
        <f t="shared" si="121"/>
        <v>0</v>
      </c>
      <c r="F240" s="45">
        <f t="shared" si="121"/>
        <v>0</v>
      </c>
      <c r="G240" s="45">
        <f t="shared" si="121"/>
        <v>0</v>
      </c>
      <c r="H240" s="31">
        <f t="shared" ref="H240:H257" si="122">G240+H239</f>
        <v>0</v>
      </c>
    </row>
    <row r="241" spans="1:8" outlineLevel="1" x14ac:dyDescent="0.25">
      <c r="A241" s="20"/>
      <c r="B241" s="4"/>
      <c r="C241" s="20">
        <v>4</v>
      </c>
      <c r="D241" s="45">
        <f t="shared" ref="D241:G241" si="123">SUM(D264,D287,D310)</f>
        <v>0</v>
      </c>
      <c r="E241" s="45">
        <f t="shared" si="123"/>
        <v>0</v>
      </c>
      <c r="F241" s="45">
        <f t="shared" si="123"/>
        <v>0</v>
      </c>
      <c r="G241" s="45">
        <f t="shared" si="123"/>
        <v>0</v>
      </c>
      <c r="H241" s="31">
        <f t="shared" si="122"/>
        <v>0</v>
      </c>
    </row>
    <row r="242" spans="1:8" outlineLevel="1" x14ac:dyDescent="0.25">
      <c r="A242" s="20"/>
      <c r="B242" s="4"/>
      <c r="C242" s="20">
        <v>5</v>
      </c>
      <c r="D242" s="45">
        <f t="shared" ref="D242:G242" si="124">SUM(D265,D288,D311)</f>
        <v>0</v>
      </c>
      <c r="E242" s="45">
        <f t="shared" si="124"/>
        <v>0</v>
      </c>
      <c r="F242" s="45">
        <f t="shared" si="124"/>
        <v>0</v>
      </c>
      <c r="G242" s="45">
        <f t="shared" si="124"/>
        <v>0</v>
      </c>
      <c r="H242" s="31">
        <f t="shared" si="122"/>
        <v>0</v>
      </c>
    </row>
    <row r="243" spans="1:8" outlineLevel="1" x14ac:dyDescent="0.25">
      <c r="A243" s="20"/>
      <c r="B243" s="4"/>
      <c r="C243" s="20">
        <v>6</v>
      </c>
      <c r="D243" s="45">
        <f t="shared" ref="D243:G243" si="125">SUM(D266,D289,D312)</f>
        <v>0</v>
      </c>
      <c r="E243" s="45">
        <f t="shared" si="125"/>
        <v>0</v>
      </c>
      <c r="F243" s="45">
        <f t="shared" si="125"/>
        <v>0</v>
      </c>
      <c r="G243" s="45">
        <f t="shared" si="125"/>
        <v>0</v>
      </c>
      <c r="H243" s="31">
        <f t="shared" si="122"/>
        <v>0</v>
      </c>
    </row>
    <row r="244" spans="1:8" outlineLevel="1" x14ac:dyDescent="0.25">
      <c r="A244" s="20"/>
      <c r="B244" s="4"/>
      <c r="C244" s="20">
        <v>7</v>
      </c>
      <c r="D244" s="45">
        <f t="shared" ref="D244:G244" si="126">SUM(D267,D290,D313)</f>
        <v>0</v>
      </c>
      <c r="E244" s="45">
        <f t="shared" si="126"/>
        <v>0</v>
      </c>
      <c r="F244" s="45">
        <f t="shared" si="126"/>
        <v>0</v>
      </c>
      <c r="G244" s="45">
        <f t="shared" si="126"/>
        <v>0</v>
      </c>
      <c r="H244" s="31">
        <f t="shared" si="122"/>
        <v>0</v>
      </c>
    </row>
    <row r="245" spans="1:8" outlineLevel="1" x14ac:dyDescent="0.25">
      <c r="A245" s="20"/>
      <c r="B245" s="4"/>
      <c r="C245" s="20">
        <v>8</v>
      </c>
      <c r="D245" s="45">
        <f t="shared" ref="D245:G245" si="127">SUM(D268,D291,D314)</f>
        <v>0</v>
      </c>
      <c r="E245" s="45">
        <f t="shared" si="127"/>
        <v>0</v>
      </c>
      <c r="F245" s="45">
        <f t="shared" si="127"/>
        <v>0</v>
      </c>
      <c r="G245" s="45">
        <f t="shared" si="127"/>
        <v>0</v>
      </c>
      <c r="H245" s="31">
        <f t="shared" si="122"/>
        <v>0</v>
      </c>
    </row>
    <row r="246" spans="1:8" outlineLevel="1" x14ac:dyDescent="0.25">
      <c r="A246" s="20"/>
      <c r="B246" s="4"/>
      <c r="C246" s="20">
        <v>9</v>
      </c>
      <c r="D246" s="45">
        <f t="shared" ref="D246:G246" si="128">SUM(D269,D292,D315)</f>
        <v>0</v>
      </c>
      <c r="E246" s="45">
        <f t="shared" si="128"/>
        <v>0</v>
      </c>
      <c r="F246" s="45">
        <f t="shared" si="128"/>
        <v>0</v>
      </c>
      <c r="G246" s="45">
        <f t="shared" si="128"/>
        <v>0</v>
      </c>
      <c r="H246" s="31">
        <f t="shared" si="122"/>
        <v>0</v>
      </c>
    </row>
    <row r="247" spans="1:8" outlineLevel="1" x14ac:dyDescent="0.25">
      <c r="A247" s="20"/>
      <c r="B247" s="4"/>
      <c r="C247" s="20">
        <v>10</v>
      </c>
      <c r="D247" s="45">
        <f t="shared" ref="D247:G247" si="129">SUM(D270,D293,D316)</f>
        <v>0</v>
      </c>
      <c r="E247" s="45">
        <f t="shared" si="129"/>
        <v>0</v>
      </c>
      <c r="F247" s="45">
        <f t="shared" si="129"/>
        <v>0</v>
      </c>
      <c r="G247" s="45">
        <f t="shared" si="129"/>
        <v>0</v>
      </c>
      <c r="H247" s="31">
        <f t="shared" si="122"/>
        <v>0</v>
      </c>
    </row>
    <row r="248" spans="1:8" outlineLevel="1" x14ac:dyDescent="0.25">
      <c r="A248" s="20"/>
      <c r="B248" s="4"/>
      <c r="C248" s="20">
        <v>11</v>
      </c>
      <c r="D248" s="45">
        <f t="shared" ref="D248:G248" si="130">SUM(D271,D294,D317)</f>
        <v>0</v>
      </c>
      <c r="E248" s="45">
        <f t="shared" si="130"/>
        <v>0</v>
      </c>
      <c r="F248" s="45">
        <f t="shared" si="130"/>
        <v>0</v>
      </c>
      <c r="G248" s="45">
        <f t="shared" si="130"/>
        <v>0</v>
      </c>
      <c r="H248" s="31">
        <f t="shared" si="122"/>
        <v>0</v>
      </c>
    </row>
    <row r="249" spans="1:8" outlineLevel="1" x14ac:dyDescent="0.25">
      <c r="A249" s="20"/>
      <c r="B249" s="4"/>
      <c r="C249" s="20">
        <v>12</v>
      </c>
      <c r="D249" s="45">
        <f t="shared" ref="D249:G249" si="131">SUM(D272,D295,D318)</f>
        <v>0</v>
      </c>
      <c r="E249" s="45">
        <f t="shared" si="131"/>
        <v>0</v>
      </c>
      <c r="F249" s="45">
        <f t="shared" si="131"/>
        <v>0</v>
      </c>
      <c r="G249" s="45">
        <f t="shared" si="131"/>
        <v>0</v>
      </c>
      <c r="H249" s="31">
        <f t="shared" si="122"/>
        <v>0</v>
      </c>
    </row>
    <row r="250" spans="1:8" outlineLevel="1" x14ac:dyDescent="0.25">
      <c r="A250" s="20"/>
      <c r="B250" s="4"/>
      <c r="C250" s="20">
        <v>13</v>
      </c>
      <c r="D250" s="45">
        <f t="shared" ref="D250:G250" si="132">SUM(D273,D296,D319)</f>
        <v>0</v>
      </c>
      <c r="E250" s="45">
        <f t="shared" si="132"/>
        <v>0</v>
      </c>
      <c r="F250" s="45">
        <f t="shared" si="132"/>
        <v>0</v>
      </c>
      <c r="G250" s="45">
        <f t="shared" si="132"/>
        <v>0</v>
      </c>
      <c r="H250" s="31">
        <f t="shared" si="122"/>
        <v>0</v>
      </c>
    </row>
    <row r="251" spans="1:8" outlineLevel="1" x14ac:dyDescent="0.25">
      <c r="A251" s="20"/>
      <c r="B251" s="4"/>
      <c r="C251" s="20">
        <v>14</v>
      </c>
      <c r="D251" s="45">
        <f t="shared" ref="D251:G251" si="133">SUM(D274,D297,D320)</f>
        <v>0</v>
      </c>
      <c r="E251" s="45">
        <f t="shared" si="133"/>
        <v>0</v>
      </c>
      <c r="F251" s="45">
        <f t="shared" si="133"/>
        <v>0</v>
      </c>
      <c r="G251" s="45">
        <f t="shared" si="133"/>
        <v>0</v>
      </c>
      <c r="H251" s="31">
        <f t="shared" si="122"/>
        <v>0</v>
      </c>
    </row>
    <row r="252" spans="1:8" outlineLevel="1" x14ac:dyDescent="0.25">
      <c r="A252" s="20"/>
      <c r="B252" s="4"/>
      <c r="C252" s="20">
        <v>15</v>
      </c>
      <c r="D252" s="45">
        <f t="shared" ref="D252:G252" si="134">SUM(D275,D298,D321)</f>
        <v>0</v>
      </c>
      <c r="E252" s="45">
        <f t="shared" si="134"/>
        <v>0</v>
      </c>
      <c r="F252" s="45">
        <f t="shared" si="134"/>
        <v>0</v>
      </c>
      <c r="G252" s="45">
        <f t="shared" si="134"/>
        <v>0</v>
      </c>
      <c r="H252" s="31">
        <f t="shared" si="122"/>
        <v>0</v>
      </c>
    </row>
    <row r="253" spans="1:8" outlineLevel="1" x14ac:dyDescent="0.25">
      <c r="A253" s="20"/>
      <c r="B253" s="4"/>
      <c r="C253" s="20">
        <v>16</v>
      </c>
      <c r="D253" s="45">
        <f t="shared" ref="D253:G253" si="135">SUM(D276,D299,D322)</f>
        <v>0</v>
      </c>
      <c r="E253" s="45">
        <f t="shared" si="135"/>
        <v>0</v>
      </c>
      <c r="F253" s="45">
        <f t="shared" si="135"/>
        <v>0</v>
      </c>
      <c r="G253" s="45">
        <f t="shared" si="135"/>
        <v>0</v>
      </c>
      <c r="H253" s="31">
        <f t="shared" si="122"/>
        <v>0</v>
      </c>
    </row>
    <row r="254" spans="1:8" outlineLevel="1" x14ac:dyDescent="0.25">
      <c r="A254" s="20"/>
      <c r="B254" s="4"/>
      <c r="C254" s="20">
        <v>17</v>
      </c>
      <c r="D254" s="45">
        <f t="shared" ref="D254:G254" si="136">SUM(D277,D300,D323)</f>
        <v>0</v>
      </c>
      <c r="E254" s="45">
        <f t="shared" si="136"/>
        <v>0</v>
      </c>
      <c r="F254" s="45">
        <f t="shared" si="136"/>
        <v>0</v>
      </c>
      <c r="G254" s="45">
        <f t="shared" si="136"/>
        <v>0</v>
      </c>
      <c r="H254" s="31">
        <f t="shared" si="122"/>
        <v>0</v>
      </c>
    </row>
    <row r="255" spans="1:8" outlineLevel="1" x14ac:dyDescent="0.25">
      <c r="A255" s="20"/>
      <c r="B255" s="4"/>
      <c r="C255" s="20">
        <v>18</v>
      </c>
      <c r="D255" s="45">
        <f t="shared" ref="D255:G255" si="137">SUM(D278,D301,D324)</f>
        <v>0</v>
      </c>
      <c r="E255" s="45">
        <f t="shared" si="137"/>
        <v>0</v>
      </c>
      <c r="F255" s="45">
        <f t="shared" si="137"/>
        <v>0</v>
      </c>
      <c r="G255" s="45">
        <f t="shared" si="137"/>
        <v>0</v>
      </c>
      <c r="H255" s="31">
        <f t="shared" si="122"/>
        <v>0</v>
      </c>
    </row>
    <row r="256" spans="1:8" outlineLevel="1" x14ac:dyDescent="0.25">
      <c r="A256" s="20"/>
      <c r="B256" s="4"/>
      <c r="C256" s="20">
        <v>19</v>
      </c>
      <c r="D256" s="45">
        <f t="shared" ref="D256:G256" si="138">SUM(D279,D302,D325)</f>
        <v>0</v>
      </c>
      <c r="E256" s="45">
        <f t="shared" si="138"/>
        <v>0</v>
      </c>
      <c r="F256" s="45">
        <f t="shared" si="138"/>
        <v>0</v>
      </c>
      <c r="G256" s="45">
        <f t="shared" si="138"/>
        <v>0</v>
      </c>
      <c r="H256" s="31">
        <f t="shared" si="122"/>
        <v>0</v>
      </c>
    </row>
    <row r="257" spans="1:8" outlineLevel="1" x14ac:dyDescent="0.25">
      <c r="A257" s="20"/>
      <c r="B257" s="4"/>
      <c r="C257" s="20">
        <v>20</v>
      </c>
      <c r="D257" s="45">
        <f t="shared" ref="D257:G257" si="139">SUM(D280,D303,D326)</f>
        <v>0</v>
      </c>
      <c r="E257" s="45">
        <f t="shared" si="139"/>
        <v>0</v>
      </c>
      <c r="F257" s="45">
        <f t="shared" si="139"/>
        <v>0</v>
      </c>
      <c r="G257" s="45">
        <f t="shared" si="139"/>
        <v>0</v>
      </c>
      <c r="H257" s="31">
        <f t="shared" si="122"/>
        <v>0</v>
      </c>
    </row>
    <row r="258" spans="1:8" outlineLevel="1" x14ac:dyDescent="0.25">
      <c r="A258" s="20" t="s">
        <v>0</v>
      </c>
      <c r="B258" s="4" t="str">
        <f>B233</f>
        <v>Fremont Core Portfolio</v>
      </c>
      <c r="C258" s="32" t="s">
        <v>121</v>
      </c>
      <c r="D258" s="33">
        <f>SUM(D238:D257)</f>
        <v>0</v>
      </c>
      <c r="E258" s="33">
        <f t="shared" ref="E258:G258" si="140">SUM(E238:E257)</f>
        <v>0</v>
      </c>
      <c r="F258" s="33">
        <f t="shared" si="140"/>
        <v>0</v>
      </c>
      <c r="G258" s="33">
        <f t="shared" si="140"/>
        <v>0</v>
      </c>
      <c r="H258" s="33">
        <f>H257</f>
        <v>0</v>
      </c>
    </row>
    <row r="259" spans="1:8" outlineLevel="1" x14ac:dyDescent="0.25"/>
    <row r="260" spans="1:8" outlineLevel="1" x14ac:dyDescent="0.25">
      <c r="B260" s="4"/>
      <c r="C260" s="30" t="s">
        <v>115</v>
      </c>
      <c r="D260" s="30" t="s">
        <v>116</v>
      </c>
      <c r="E260" s="30" t="s">
        <v>117</v>
      </c>
      <c r="F260" s="30" t="s">
        <v>118</v>
      </c>
      <c r="G260" s="30" t="s">
        <v>119</v>
      </c>
      <c r="H260" s="30" t="s">
        <v>120</v>
      </c>
    </row>
    <row r="261" spans="1:8" outlineLevel="1" x14ac:dyDescent="0.25">
      <c r="C261" s="20">
        <v>1</v>
      </c>
      <c r="D261" s="44"/>
      <c r="E261" s="44"/>
      <c r="F261" s="44"/>
      <c r="G261" s="31">
        <f>E261-F261-D261</f>
        <v>0</v>
      </c>
      <c r="H261" s="31">
        <f>G261</f>
        <v>0</v>
      </c>
    </row>
    <row r="262" spans="1:8" outlineLevel="1" x14ac:dyDescent="0.25">
      <c r="B262" s="4"/>
      <c r="C262" s="20">
        <v>2</v>
      </c>
      <c r="D262" s="44"/>
      <c r="E262" s="44"/>
      <c r="F262" s="44"/>
      <c r="G262" s="31">
        <f t="shared" ref="G262:G280" si="141">E262-F262-D262</f>
        <v>0</v>
      </c>
      <c r="H262" s="31">
        <f>G262+H261</f>
        <v>0</v>
      </c>
    </row>
    <row r="263" spans="1:8" outlineLevel="1" x14ac:dyDescent="0.25">
      <c r="B263" s="4"/>
      <c r="C263" s="20">
        <v>3</v>
      </c>
      <c r="D263" s="44"/>
      <c r="E263" s="44"/>
      <c r="F263" s="44"/>
      <c r="G263" s="31">
        <f t="shared" si="141"/>
        <v>0</v>
      </c>
      <c r="H263" s="31">
        <f t="shared" ref="H263:H280" si="142">G263+H262</f>
        <v>0</v>
      </c>
    </row>
    <row r="264" spans="1:8" outlineLevel="1" x14ac:dyDescent="0.25">
      <c r="B264" s="4"/>
      <c r="C264" s="20">
        <v>4</v>
      </c>
      <c r="D264" s="44"/>
      <c r="E264" s="44"/>
      <c r="F264" s="44"/>
      <c r="G264" s="31">
        <f t="shared" si="141"/>
        <v>0</v>
      </c>
      <c r="H264" s="31">
        <f t="shared" si="142"/>
        <v>0</v>
      </c>
    </row>
    <row r="265" spans="1:8" outlineLevel="1" x14ac:dyDescent="0.25">
      <c r="B265" s="4"/>
      <c r="C265" s="20">
        <v>5</v>
      </c>
      <c r="D265" s="44"/>
      <c r="E265" s="44"/>
      <c r="F265" s="44"/>
      <c r="G265" s="31">
        <f t="shared" si="141"/>
        <v>0</v>
      </c>
      <c r="H265" s="31">
        <f t="shared" si="142"/>
        <v>0</v>
      </c>
    </row>
    <row r="266" spans="1:8" outlineLevel="1" x14ac:dyDescent="0.25">
      <c r="B266" s="4"/>
      <c r="C266" s="20">
        <v>6</v>
      </c>
      <c r="D266" s="44"/>
      <c r="E266" s="44"/>
      <c r="F266" s="44"/>
      <c r="G266" s="31">
        <f t="shared" si="141"/>
        <v>0</v>
      </c>
      <c r="H266" s="31">
        <f t="shared" si="142"/>
        <v>0</v>
      </c>
    </row>
    <row r="267" spans="1:8" outlineLevel="1" x14ac:dyDescent="0.25">
      <c r="B267" s="4"/>
      <c r="C267" s="20">
        <v>7</v>
      </c>
      <c r="D267" s="44"/>
      <c r="E267" s="44"/>
      <c r="F267" s="44"/>
      <c r="G267" s="31">
        <f t="shared" si="141"/>
        <v>0</v>
      </c>
      <c r="H267" s="31">
        <f t="shared" si="142"/>
        <v>0</v>
      </c>
    </row>
    <row r="268" spans="1:8" outlineLevel="1" x14ac:dyDescent="0.25">
      <c r="B268" s="4"/>
      <c r="C268" s="20">
        <v>8</v>
      </c>
      <c r="D268" s="44"/>
      <c r="E268" s="44"/>
      <c r="F268" s="44"/>
      <c r="G268" s="31">
        <f t="shared" si="141"/>
        <v>0</v>
      </c>
      <c r="H268" s="31">
        <f t="shared" si="142"/>
        <v>0</v>
      </c>
    </row>
    <row r="269" spans="1:8" outlineLevel="1" x14ac:dyDescent="0.25">
      <c r="B269" s="4"/>
      <c r="C269" s="20">
        <v>9</v>
      </c>
      <c r="D269" s="44"/>
      <c r="E269" s="44"/>
      <c r="F269" s="44"/>
      <c r="G269" s="31">
        <f t="shared" si="141"/>
        <v>0</v>
      </c>
      <c r="H269" s="31">
        <f t="shared" si="142"/>
        <v>0</v>
      </c>
    </row>
    <row r="270" spans="1:8" outlineLevel="1" x14ac:dyDescent="0.25">
      <c r="B270" s="4"/>
      <c r="C270" s="20">
        <v>10</v>
      </c>
      <c r="D270" s="44"/>
      <c r="E270" s="44"/>
      <c r="F270" s="44"/>
      <c r="G270" s="31">
        <f t="shared" si="141"/>
        <v>0</v>
      </c>
      <c r="H270" s="31">
        <f t="shared" si="142"/>
        <v>0</v>
      </c>
    </row>
    <row r="271" spans="1:8" outlineLevel="1" x14ac:dyDescent="0.25">
      <c r="B271" s="4"/>
      <c r="C271" s="20">
        <v>11</v>
      </c>
      <c r="D271" s="44"/>
      <c r="E271" s="44"/>
      <c r="F271" s="44"/>
      <c r="G271" s="31">
        <f t="shared" si="141"/>
        <v>0</v>
      </c>
      <c r="H271" s="31">
        <f t="shared" si="142"/>
        <v>0</v>
      </c>
    </row>
    <row r="272" spans="1:8" outlineLevel="1" x14ac:dyDescent="0.25">
      <c r="B272" s="4"/>
      <c r="C272" s="20">
        <v>12</v>
      </c>
      <c r="D272" s="44"/>
      <c r="E272" s="44"/>
      <c r="F272" s="44"/>
      <c r="G272" s="31">
        <f t="shared" si="141"/>
        <v>0</v>
      </c>
      <c r="H272" s="31">
        <f t="shared" si="142"/>
        <v>0</v>
      </c>
    </row>
    <row r="273" spans="1:8" outlineLevel="1" x14ac:dyDescent="0.25">
      <c r="B273" s="4"/>
      <c r="C273" s="20">
        <v>13</v>
      </c>
      <c r="D273" s="44"/>
      <c r="E273" s="44"/>
      <c r="F273" s="44"/>
      <c r="G273" s="31">
        <f t="shared" si="141"/>
        <v>0</v>
      </c>
      <c r="H273" s="31">
        <f t="shared" si="142"/>
        <v>0</v>
      </c>
    </row>
    <row r="274" spans="1:8" outlineLevel="1" x14ac:dyDescent="0.25">
      <c r="B274" s="4"/>
      <c r="C274" s="20">
        <v>14</v>
      </c>
      <c r="D274" s="44"/>
      <c r="E274" s="44"/>
      <c r="F274" s="44"/>
      <c r="G274" s="31">
        <f t="shared" si="141"/>
        <v>0</v>
      </c>
      <c r="H274" s="31">
        <f t="shared" si="142"/>
        <v>0</v>
      </c>
    </row>
    <row r="275" spans="1:8" outlineLevel="1" x14ac:dyDescent="0.25">
      <c r="B275" s="4"/>
      <c r="C275" s="20">
        <v>15</v>
      </c>
      <c r="D275" s="44"/>
      <c r="E275" s="44"/>
      <c r="F275" s="44"/>
      <c r="G275" s="31">
        <f t="shared" si="141"/>
        <v>0</v>
      </c>
      <c r="H275" s="31">
        <f t="shared" si="142"/>
        <v>0</v>
      </c>
    </row>
    <row r="276" spans="1:8" outlineLevel="1" x14ac:dyDescent="0.25">
      <c r="B276" s="4"/>
      <c r="C276" s="20">
        <v>16</v>
      </c>
      <c r="D276" s="44"/>
      <c r="E276" s="44"/>
      <c r="F276" s="44"/>
      <c r="G276" s="31">
        <f t="shared" si="141"/>
        <v>0</v>
      </c>
      <c r="H276" s="31">
        <f t="shared" si="142"/>
        <v>0</v>
      </c>
    </row>
    <row r="277" spans="1:8" outlineLevel="1" x14ac:dyDescent="0.25">
      <c r="B277" s="4"/>
      <c r="C277" s="20">
        <v>17</v>
      </c>
      <c r="D277" s="44"/>
      <c r="E277" s="44"/>
      <c r="F277" s="44"/>
      <c r="G277" s="31">
        <f t="shared" si="141"/>
        <v>0</v>
      </c>
      <c r="H277" s="31">
        <f t="shared" si="142"/>
        <v>0</v>
      </c>
    </row>
    <row r="278" spans="1:8" outlineLevel="1" x14ac:dyDescent="0.25">
      <c r="B278" s="4"/>
      <c r="C278" s="20">
        <v>18</v>
      </c>
      <c r="D278" s="44"/>
      <c r="E278" s="44"/>
      <c r="F278" s="44"/>
      <c r="G278" s="31">
        <f t="shared" si="141"/>
        <v>0</v>
      </c>
      <c r="H278" s="31">
        <f t="shared" si="142"/>
        <v>0</v>
      </c>
    </row>
    <row r="279" spans="1:8" outlineLevel="1" x14ac:dyDescent="0.25">
      <c r="B279" s="4"/>
      <c r="C279" s="20">
        <v>19</v>
      </c>
      <c r="D279" s="44"/>
      <c r="E279" s="44"/>
      <c r="F279" s="44"/>
      <c r="G279" s="31">
        <f t="shared" si="141"/>
        <v>0</v>
      </c>
      <c r="H279" s="31">
        <f t="shared" si="142"/>
        <v>0</v>
      </c>
    </row>
    <row r="280" spans="1:8" outlineLevel="1" x14ac:dyDescent="0.25">
      <c r="B280" s="4"/>
      <c r="C280" s="20">
        <v>20</v>
      </c>
      <c r="D280" s="44"/>
      <c r="E280" s="44"/>
      <c r="F280" s="44"/>
      <c r="G280" s="31">
        <f t="shared" si="141"/>
        <v>0</v>
      </c>
      <c r="H280" s="31">
        <f t="shared" si="142"/>
        <v>0</v>
      </c>
    </row>
    <row r="281" spans="1:8" outlineLevel="1" x14ac:dyDescent="0.25">
      <c r="A281" s="20" t="s">
        <v>0</v>
      </c>
      <c r="B281" s="38" t="str">
        <f>'Aggregated Ava Portfolio'!B75</f>
        <v>Fremont Family Resource Center (Core)</v>
      </c>
      <c r="C281" s="32" t="s">
        <v>121</v>
      </c>
      <c r="D281" s="33">
        <f>SUM(D261:D280)</f>
        <v>0</v>
      </c>
      <c r="E281" s="33">
        <f t="shared" ref="E281" si="143">SUM(E261:E280)</f>
        <v>0</v>
      </c>
      <c r="F281" s="33">
        <f t="shared" ref="F281" si="144">SUM(F261:F280)</f>
        <v>0</v>
      </c>
      <c r="G281" s="33">
        <f t="shared" ref="G281" si="145">SUM(G261:G280)</f>
        <v>0</v>
      </c>
      <c r="H281" s="33">
        <f>H280</f>
        <v>0</v>
      </c>
    </row>
    <row r="282" spans="1:8" outlineLevel="1" x14ac:dyDescent="0.25"/>
    <row r="283" spans="1:8" outlineLevel="1" x14ac:dyDescent="0.25">
      <c r="B283" s="4"/>
      <c r="C283" s="30" t="s">
        <v>115</v>
      </c>
      <c r="D283" s="30" t="s">
        <v>116</v>
      </c>
      <c r="E283" s="30" t="s">
        <v>117</v>
      </c>
      <c r="F283" s="30" t="s">
        <v>118</v>
      </c>
      <c r="G283" s="30" t="s">
        <v>119</v>
      </c>
      <c r="H283" s="30" t="s">
        <v>120</v>
      </c>
    </row>
    <row r="284" spans="1:8" outlineLevel="1" x14ac:dyDescent="0.25">
      <c r="C284" s="20">
        <v>1</v>
      </c>
      <c r="D284" s="44"/>
      <c r="E284" s="44"/>
      <c r="F284" s="44"/>
      <c r="G284" s="31">
        <f>E284-F284-D284</f>
        <v>0</v>
      </c>
      <c r="H284" s="31">
        <f>G284</f>
        <v>0</v>
      </c>
    </row>
    <row r="285" spans="1:8" outlineLevel="1" x14ac:dyDescent="0.25">
      <c r="B285" s="4"/>
      <c r="C285" s="20">
        <v>2</v>
      </c>
      <c r="D285" s="44"/>
      <c r="E285" s="44"/>
      <c r="F285" s="44"/>
      <c r="G285" s="31">
        <f t="shared" ref="G285:G303" si="146">E285-F285-D285</f>
        <v>0</v>
      </c>
      <c r="H285" s="31">
        <f>G285+H284</f>
        <v>0</v>
      </c>
    </row>
    <row r="286" spans="1:8" outlineLevel="1" x14ac:dyDescent="0.25">
      <c r="B286" s="4"/>
      <c r="C286" s="20">
        <v>3</v>
      </c>
      <c r="D286" s="44"/>
      <c r="E286" s="44"/>
      <c r="F286" s="44"/>
      <c r="G286" s="31">
        <f t="shared" si="146"/>
        <v>0</v>
      </c>
      <c r="H286" s="31">
        <f t="shared" ref="H286:H303" si="147">G286+H285</f>
        <v>0</v>
      </c>
    </row>
    <row r="287" spans="1:8" outlineLevel="1" x14ac:dyDescent="0.25">
      <c r="B287" s="4"/>
      <c r="C287" s="20">
        <v>4</v>
      </c>
      <c r="D287" s="44"/>
      <c r="E287" s="44"/>
      <c r="F287" s="44"/>
      <c r="G287" s="31">
        <f t="shared" si="146"/>
        <v>0</v>
      </c>
      <c r="H287" s="31">
        <f t="shared" si="147"/>
        <v>0</v>
      </c>
    </row>
    <row r="288" spans="1:8" outlineLevel="1" x14ac:dyDescent="0.25">
      <c r="B288" s="4"/>
      <c r="C288" s="20">
        <v>5</v>
      </c>
      <c r="D288" s="44"/>
      <c r="E288" s="44"/>
      <c r="F288" s="44"/>
      <c r="G288" s="31">
        <f t="shared" si="146"/>
        <v>0</v>
      </c>
      <c r="H288" s="31">
        <f t="shared" si="147"/>
        <v>0</v>
      </c>
    </row>
    <row r="289" spans="1:8" outlineLevel="1" x14ac:dyDescent="0.25">
      <c r="B289" s="4"/>
      <c r="C289" s="20">
        <v>6</v>
      </c>
      <c r="D289" s="44"/>
      <c r="E289" s="44"/>
      <c r="F289" s="44"/>
      <c r="G289" s="31">
        <f t="shared" si="146"/>
        <v>0</v>
      </c>
      <c r="H289" s="31">
        <f t="shared" si="147"/>
        <v>0</v>
      </c>
    </row>
    <row r="290" spans="1:8" outlineLevel="1" x14ac:dyDescent="0.25">
      <c r="B290" s="4"/>
      <c r="C290" s="20">
        <v>7</v>
      </c>
      <c r="D290" s="44"/>
      <c r="E290" s="44"/>
      <c r="F290" s="44"/>
      <c r="G290" s="31">
        <f t="shared" si="146"/>
        <v>0</v>
      </c>
      <c r="H290" s="31">
        <f t="shared" si="147"/>
        <v>0</v>
      </c>
    </row>
    <row r="291" spans="1:8" outlineLevel="1" x14ac:dyDescent="0.25">
      <c r="B291" s="4"/>
      <c r="C291" s="20">
        <v>8</v>
      </c>
      <c r="D291" s="44"/>
      <c r="E291" s="44"/>
      <c r="F291" s="44"/>
      <c r="G291" s="31">
        <f t="shared" si="146"/>
        <v>0</v>
      </c>
      <c r="H291" s="31">
        <f t="shared" si="147"/>
        <v>0</v>
      </c>
    </row>
    <row r="292" spans="1:8" outlineLevel="1" x14ac:dyDescent="0.25">
      <c r="B292" s="4"/>
      <c r="C292" s="20">
        <v>9</v>
      </c>
      <c r="D292" s="44"/>
      <c r="E292" s="44"/>
      <c r="F292" s="44"/>
      <c r="G292" s="31">
        <f t="shared" si="146"/>
        <v>0</v>
      </c>
      <c r="H292" s="31">
        <f t="shared" si="147"/>
        <v>0</v>
      </c>
    </row>
    <row r="293" spans="1:8" outlineLevel="1" x14ac:dyDescent="0.25">
      <c r="B293" s="4"/>
      <c r="C293" s="20">
        <v>10</v>
      </c>
      <c r="D293" s="44"/>
      <c r="E293" s="44"/>
      <c r="F293" s="44"/>
      <c r="G293" s="31">
        <f t="shared" si="146"/>
        <v>0</v>
      </c>
      <c r="H293" s="31">
        <f t="shared" si="147"/>
        <v>0</v>
      </c>
    </row>
    <row r="294" spans="1:8" outlineLevel="1" x14ac:dyDescent="0.25">
      <c r="B294" s="4"/>
      <c r="C294" s="20">
        <v>11</v>
      </c>
      <c r="D294" s="44"/>
      <c r="E294" s="44"/>
      <c r="F294" s="44"/>
      <c r="G294" s="31">
        <f t="shared" si="146"/>
        <v>0</v>
      </c>
      <c r="H294" s="31">
        <f t="shared" si="147"/>
        <v>0</v>
      </c>
    </row>
    <row r="295" spans="1:8" outlineLevel="1" x14ac:dyDescent="0.25">
      <c r="B295" s="4"/>
      <c r="C295" s="20">
        <v>12</v>
      </c>
      <c r="D295" s="44"/>
      <c r="E295" s="44"/>
      <c r="F295" s="44"/>
      <c r="G295" s="31">
        <f t="shared" si="146"/>
        <v>0</v>
      </c>
      <c r="H295" s="31">
        <f t="shared" si="147"/>
        <v>0</v>
      </c>
    </row>
    <row r="296" spans="1:8" outlineLevel="1" x14ac:dyDescent="0.25">
      <c r="B296" s="4"/>
      <c r="C296" s="20">
        <v>13</v>
      </c>
      <c r="D296" s="44"/>
      <c r="E296" s="44"/>
      <c r="F296" s="44"/>
      <c r="G296" s="31">
        <f t="shared" si="146"/>
        <v>0</v>
      </c>
      <c r="H296" s="31">
        <f t="shared" si="147"/>
        <v>0</v>
      </c>
    </row>
    <row r="297" spans="1:8" outlineLevel="1" x14ac:dyDescent="0.25">
      <c r="B297" s="4"/>
      <c r="C297" s="20">
        <v>14</v>
      </c>
      <c r="D297" s="44"/>
      <c r="E297" s="44"/>
      <c r="F297" s="44"/>
      <c r="G297" s="31">
        <f t="shared" si="146"/>
        <v>0</v>
      </c>
      <c r="H297" s="31">
        <f t="shared" si="147"/>
        <v>0</v>
      </c>
    </row>
    <row r="298" spans="1:8" outlineLevel="1" x14ac:dyDescent="0.25">
      <c r="B298" s="4"/>
      <c r="C298" s="20">
        <v>15</v>
      </c>
      <c r="D298" s="44"/>
      <c r="E298" s="44"/>
      <c r="F298" s="44"/>
      <c r="G298" s="31">
        <f t="shared" si="146"/>
        <v>0</v>
      </c>
      <c r="H298" s="31">
        <f t="shared" si="147"/>
        <v>0</v>
      </c>
    </row>
    <row r="299" spans="1:8" outlineLevel="1" x14ac:dyDescent="0.25">
      <c r="B299" s="4"/>
      <c r="C299" s="20">
        <v>16</v>
      </c>
      <c r="D299" s="44"/>
      <c r="E299" s="44"/>
      <c r="F299" s="44"/>
      <c r="G299" s="31">
        <f t="shared" si="146"/>
        <v>0</v>
      </c>
      <c r="H299" s="31">
        <f t="shared" si="147"/>
        <v>0</v>
      </c>
    </row>
    <row r="300" spans="1:8" outlineLevel="1" x14ac:dyDescent="0.25">
      <c r="B300" s="4"/>
      <c r="C300" s="20">
        <v>17</v>
      </c>
      <c r="D300" s="44"/>
      <c r="E300" s="44"/>
      <c r="F300" s="44"/>
      <c r="G300" s="31">
        <f t="shared" si="146"/>
        <v>0</v>
      </c>
      <c r="H300" s="31">
        <f t="shared" si="147"/>
        <v>0</v>
      </c>
    </row>
    <row r="301" spans="1:8" outlineLevel="1" x14ac:dyDescent="0.25">
      <c r="B301" s="4"/>
      <c r="C301" s="20">
        <v>18</v>
      </c>
      <c r="D301" s="44"/>
      <c r="E301" s="44"/>
      <c r="F301" s="44"/>
      <c r="G301" s="31">
        <f t="shared" si="146"/>
        <v>0</v>
      </c>
      <c r="H301" s="31">
        <f t="shared" si="147"/>
        <v>0</v>
      </c>
    </row>
    <row r="302" spans="1:8" outlineLevel="1" x14ac:dyDescent="0.25">
      <c r="B302" s="4"/>
      <c r="C302" s="20">
        <v>19</v>
      </c>
      <c r="D302" s="44"/>
      <c r="E302" s="44"/>
      <c r="F302" s="44"/>
      <c r="G302" s="31">
        <f t="shared" si="146"/>
        <v>0</v>
      </c>
      <c r="H302" s="31">
        <f t="shared" si="147"/>
        <v>0</v>
      </c>
    </row>
    <row r="303" spans="1:8" outlineLevel="1" x14ac:dyDescent="0.25">
      <c r="B303" s="4"/>
      <c r="C303" s="20">
        <v>20</v>
      </c>
      <c r="D303" s="44"/>
      <c r="E303" s="44"/>
      <c r="F303" s="44"/>
      <c r="G303" s="31">
        <f t="shared" si="146"/>
        <v>0</v>
      </c>
      <c r="H303" s="31">
        <f t="shared" si="147"/>
        <v>0</v>
      </c>
    </row>
    <row r="304" spans="1:8" outlineLevel="1" x14ac:dyDescent="0.25">
      <c r="A304" s="20" t="s">
        <v>0</v>
      </c>
      <c r="B304" s="38" t="str">
        <f>'Aggregated Ava Portfolio'!B76</f>
        <v>City of Fremont Development Center (Core)</v>
      </c>
      <c r="C304" s="32" t="s">
        <v>121</v>
      </c>
      <c r="D304" s="33">
        <f>SUM(D284:D303)</f>
        <v>0</v>
      </c>
      <c r="E304" s="33">
        <f t="shared" ref="E304" si="148">SUM(E284:E303)</f>
        <v>0</v>
      </c>
      <c r="F304" s="33">
        <f t="shared" ref="F304" si="149">SUM(F284:F303)</f>
        <v>0</v>
      </c>
      <c r="G304" s="33">
        <f t="shared" ref="G304" si="150">SUM(G284:G303)</f>
        <v>0</v>
      </c>
      <c r="H304" s="33">
        <f>H303</f>
        <v>0</v>
      </c>
    </row>
    <row r="305" spans="2:8" outlineLevel="1" x14ac:dyDescent="0.25"/>
    <row r="306" spans="2:8" outlineLevel="1" x14ac:dyDescent="0.25">
      <c r="B306" s="4"/>
      <c r="C306" s="30" t="s">
        <v>115</v>
      </c>
      <c r="D306" s="30" t="s">
        <v>116</v>
      </c>
      <c r="E306" s="30" t="s">
        <v>117</v>
      </c>
      <c r="F306" s="30" t="s">
        <v>118</v>
      </c>
      <c r="G306" s="30" t="s">
        <v>119</v>
      </c>
      <c r="H306" s="30" t="s">
        <v>120</v>
      </c>
    </row>
    <row r="307" spans="2:8" outlineLevel="1" x14ac:dyDescent="0.25">
      <c r="C307" s="20">
        <v>1</v>
      </c>
      <c r="D307" s="44"/>
      <c r="E307" s="44"/>
      <c r="F307" s="44"/>
      <c r="G307" s="31">
        <f>E307-F307-D307</f>
        <v>0</v>
      </c>
      <c r="H307" s="31">
        <f>G307</f>
        <v>0</v>
      </c>
    </row>
    <row r="308" spans="2:8" outlineLevel="1" x14ac:dyDescent="0.25">
      <c r="B308" s="4"/>
      <c r="C308" s="20">
        <v>2</v>
      </c>
      <c r="D308" s="44"/>
      <c r="E308" s="44"/>
      <c r="F308" s="44"/>
      <c r="G308" s="31">
        <f t="shared" ref="G308:G326" si="151">E308-F308-D308</f>
        <v>0</v>
      </c>
      <c r="H308" s="31">
        <f>G308+H307</f>
        <v>0</v>
      </c>
    </row>
    <row r="309" spans="2:8" outlineLevel="1" x14ac:dyDescent="0.25">
      <c r="B309" s="4"/>
      <c r="C309" s="20">
        <v>3</v>
      </c>
      <c r="D309" s="44"/>
      <c r="E309" s="44"/>
      <c r="F309" s="44"/>
      <c r="G309" s="31">
        <f t="shared" si="151"/>
        <v>0</v>
      </c>
      <c r="H309" s="31">
        <f t="shared" ref="H309:H326" si="152">G309+H308</f>
        <v>0</v>
      </c>
    </row>
    <row r="310" spans="2:8" outlineLevel="1" x14ac:dyDescent="0.25">
      <c r="B310" s="4"/>
      <c r="C310" s="20">
        <v>4</v>
      </c>
      <c r="D310" s="44"/>
      <c r="E310" s="44"/>
      <c r="F310" s="44"/>
      <c r="G310" s="31">
        <f t="shared" si="151"/>
        <v>0</v>
      </c>
      <c r="H310" s="31">
        <f t="shared" si="152"/>
        <v>0</v>
      </c>
    </row>
    <row r="311" spans="2:8" outlineLevel="1" x14ac:dyDescent="0.25">
      <c r="B311" s="4"/>
      <c r="C311" s="20">
        <v>5</v>
      </c>
      <c r="D311" s="44"/>
      <c r="E311" s="44"/>
      <c r="F311" s="44"/>
      <c r="G311" s="31">
        <f t="shared" si="151"/>
        <v>0</v>
      </c>
      <c r="H311" s="31">
        <f t="shared" si="152"/>
        <v>0</v>
      </c>
    </row>
    <row r="312" spans="2:8" outlineLevel="1" x14ac:dyDescent="0.25">
      <c r="B312" s="4"/>
      <c r="C312" s="20">
        <v>6</v>
      </c>
      <c r="D312" s="44"/>
      <c r="E312" s="44"/>
      <c r="F312" s="44"/>
      <c r="G312" s="31">
        <f t="shared" si="151"/>
        <v>0</v>
      </c>
      <c r="H312" s="31">
        <f t="shared" si="152"/>
        <v>0</v>
      </c>
    </row>
    <row r="313" spans="2:8" outlineLevel="1" x14ac:dyDescent="0.25">
      <c r="B313" s="4"/>
      <c r="C313" s="20">
        <v>7</v>
      </c>
      <c r="D313" s="44"/>
      <c r="E313" s="44"/>
      <c r="F313" s="44"/>
      <c r="G313" s="31">
        <f t="shared" si="151"/>
        <v>0</v>
      </c>
      <c r="H313" s="31">
        <f t="shared" si="152"/>
        <v>0</v>
      </c>
    </row>
    <row r="314" spans="2:8" outlineLevel="1" x14ac:dyDescent="0.25">
      <c r="B314" s="4"/>
      <c r="C314" s="20">
        <v>8</v>
      </c>
      <c r="D314" s="44"/>
      <c r="E314" s="44"/>
      <c r="F314" s="44"/>
      <c r="G314" s="31">
        <f t="shared" si="151"/>
        <v>0</v>
      </c>
      <c r="H314" s="31">
        <f t="shared" si="152"/>
        <v>0</v>
      </c>
    </row>
    <row r="315" spans="2:8" outlineLevel="1" x14ac:dyDescent="0.25">
      <c r="B315" s="4"/>
      <c r="C315" s="20">
        <v>9</v>
      </c>
      <c r="D315" s="44"/>
      <c r="E315" s="44"/>
      <c r="F315" s="44"/>
      <c r="G315" s="31">
        <f t="shared" si="151"/>
        <v>0</v>
      </c>
      <c r="H315" s="31">
        <f t="shared" si="152"/>
        <v>0</v>
      </c>
    </row>
    <row r="316" spans="2:8" outlineLevel="1" x14ac:dyDescent="0.25">
      <c r="B316" s="4"/>
      <c r="C316" s="20">
        <v>10</v>
      </c>
      <c r="D316" s="44"/>
      <c r="E316" s="44"/>
      <c r="F316" s="44"/>
      <c r="G316" s="31">
        <f t="shared" si="151"/>
        <v>0</v>
      </c>
      <c r="H316" s="31">
        <f t="shared" si="152"/>
        <v>0</v>
      </c>
    </row>
    <row r="317" spans="2:8" outlineLevel="1" x14ac:dyDescent="0.25">
      <c r="B317" s="4"/>
      <c r="C317" s="20">
        <v>11</v>
      </c>
      <c r="D317" s="44"/>
      <c r="E317" s="44"/>
      <c r="F317" s="44"/>
      <c r="G317" s="31">
        <f t="shared" si="151"/>
        <v>0</v>
      </c>
      <c r="H317" s="31">
        <f t="shared" si="152"/>
        <v>0</v>
      </c>
    </row>
    <row r="318" spans="2:8" outlineLevel="1" x14ac:dyDescent="0.25">
      <c r="B318" s="4"/>
      <c r="C318" s="20">
        <v>12</v>
      </c>
      <c r="D318" s="44"/>
      <c r="E318" s="44"/>
      <c r="F318" s="44"/>
      <c r="G318" s="31">
        <f t="shared" si="151"/>
        <v>0</v>
      </c>
      <c r="H318" s="31">
        <f t="shared" si="152"/>
        <v>0</v>
      </c>
    </row>
    <row r="319" spans="2:8" outlineLevel="1" x14ac:dyDescent="0.25">
      <c r="B319" s="4"/>
      <c r="C319" s="20">
        <v>13</v>
      </c>
      <c r="D319" s="44"/>
      <c r="E319" s="44"/>
      <c r="F319" s="44"/>
      <c r="G319" s="31">
        <f t="shared" si="151"/>
        <v>0</v>
      </c>
      <c r="H319" s="31">
        <f t="shared" si="152"/>
        <v>0</v>
      </c>
    </row>
    <row r="320" spans="2:8" outlineLevel="1" x14ac:dyDescent="0.25">
      <c r="B320" s="4"/>
      <c r="C320" s="20">
        <v>14</v>
      </c>
      <c r="D320" s="44"/>
      <c r="E320" s="44"/>
      <c r="F320" s="44"/>
      <c r="G320" s="31">
        <f t="shared" si="151"/>
        <v>0</v>
      </c>
      <c r="H320" s="31">
        <f t="shared" si="152"/>
        <v>0</v>
      </c>
    </row>
    <row r="321" spans="1:8" outlineLevel="1" x14ac:dyDescent="0.25">
      <c r="B321" s="4"/>
      <c r="C321" s="20">
        <v>15</v>
      </c>
      <c r="D321" s="44"/>
      <c r="E321" s="44"/>
      <c r="F321" s="44"/>
      <c r="G321" s="31">
        <f t="shared" si="151"/>
        <v>0</v>
      </c>
      <c r="H321" s="31">
        <f t="shared" si="152"/>
        <v>0</v>
      </c>
    </row>
    <row r="322" spans="1:8" outlineLevel="1" x14ac:dyDescent="0.25">
      <c r="B322" s="4"/>
      <c r="C322" s="20">
        <v>16</v>
      </c>
      <c r="D322" s="44"/>
      <c r="E322" s="44"/>
      <c r="F322" s="44"/>
      <c r="G322" s="31">
        <f t="shared" si="151"/>
        <v>0</v>
      </c>
      <c r="H322" s="31">
        <f t="shared" si="152"/>
        <v>0</v>
      </c>
    </row>
    <row r="323" spans="1:8" outlineLevel="1" x14ac:dyDescent="0.25">
      <c r="B323" s="4"/>
      <c r="C323" s="20">
        <v>17</v>
      </c>
      <c r="D323" s="44"/>
      <c r="E323" s="44"/>
      <c r="F323" s="44"/>
      <c r="G323" s="31">
        <f t="shared" si="151"/>
        <v>0</v>
      </c>
      <c r="H323" s="31">
        <f t="shared" si="152"/>
        <v>0</v>
      </c>
    </row>
    <row r="324" spans="1:8" outlineLevel="1" x14ac:dyDescent="0.25">
      <c r="B324" s="4"/>
      <c r="C324" s="20">
        <v>18</v>
      </c>
      <c r="D324" s="44"/>
      <c r="E324" s="44"/>
      <c r="F324" s="44"/>
      <c r="G324" s="31">
        <f t="shared" si="151"/>
        <v>0</v>
      </c>
      <c r="H324" s="31">
        <f t="shared" si="152"/>
        <v>0</v>
      </c>
    </row>
    <row r="325" spans="1:8" outlineLevel="1" x14ac:dyDescent="0.25">
      <c r="B325" s="4"/>
      <c r="C325" s="20">
        <v>19</v>
      </c>
      <c r="D325" s="44"/>
      <c r="E325" s="44"/>
      <c r="F325" s="44"/>
      <c r="G325" s="31">
        <f t="shared" si="151"/>
        <v>0</v>
      </c>
      <c r="H325" s="31">
        <f t="shared" si="152"/>
        <v>0</v>
      </c>
    </row>
    <row r="326" spans="1:8" outlineLevel="1" x14ac:dyDescent="0.25">
      <c r="B326" s="4"/>
      <c r="C326" s="20">
        <v>20</v>
      </c>
      <c r="D326" s="44"/>
      <c r="E326" s="44"/>
      <c r="F326" s="44"/>
      <c r="G326" s="31">
        <f t="shared" si="151"/>
        <v>0</v>
      </c>
      <c r="H326" s="31">
        <f t="shared" si="152"/>
        <v>0</v>
      </c>
    </row>
    <row r="327" spans="1:8" outlineLevel="1" x14ac:dyDescent="0.25">
      <c r="A327" s="20" t="s">
        <v>0</v>
      </c>
      <c r="B327" s="38" t="str">
        <f>'Aggregated Ava Portfolio'!B77</f>
        <v>Fremont City Hall (Core)</v>
      </c>
      <c r="C327" s="32" t="s">
        <v>121</v>
      </c>
      <c r="D327" s="33">
        <f>SUM(D307:D326)</f>
        <v>0</v>
      </c>
      <c r="E327" s="33">
        <f t="shared" ref="E327" si="153">SUM(E307:E326)</f>
        <v>0</v>
      </c>
      <c r="F327" s="33">
        <f t="shared" ref="F327" si="154">SUM(F307:F326)</f>
        <v>0</v>
      </c>
      <c r="G327" s="33">
        <f t="shared" ref="G327" si="155">SUM(G307:G326)</f>
        <v>0</v>
      </c>
      <c r="H327" s="33">
        <f>H326</f>
        <v>0</v>
      </c>
    </row>
    <row r="328" spans="1:8" outlineLevel="1" x14ac:dyDescent="0.25">
      <c r="A328" s="20"/>
      <c r="B328" s="38"/>
      <c r="C328" s="36"/>
      <c r="D328" s="37"/>
      <c r="E328" s="37"/>
      <c r="F328" s="37"/>
      <c r="G328" s="37"/>
      <c r="H328" s="37"/>
    </row>
    <row r="329" spans="1:8" outlineLevel="1" x14ac:dyDescent="0.25">
      <c r="B329" s="4"/>
      <c r="C329" s="30" t="s">
        <v>115</v>
      </c>
      <c r="D329" s="30" t="s">
        <v>116</v>
      </c>
      <c r="E329" s="30" t="s">
        <v>117</v>
      </c>
      <c r="F329" s="30" t="s">
        <v>118</v>
      </c>
      <c r="G329" s="30" t="s">
        <v>119</v>
      </c>
      <c r="H329" s="30" t="s">
        <v>120</v>
      </c>
    </row>
    <row r="330" spans="1:8" outlineLevel="1" x14ac:dyDescent="0.25">
      <c r="C330" s="20">
        <v>1</v>
      </c>
      <c r="D330" s="44"/>
      <c r="E330" s="44"/>
      <c r="F330" s="44"/>
      <c r="G330" s="31">
        <f>E330-F330-D330</f>
        <v>0</v>
      </c>
      <c r="H330" s="31">
        <f>G330</f>
        <v>0</v>
      </c>
    </row>
    <row r="331" spans="1:8" outlineLevel="1" x14ac:dyDescent="0.25">
      <c r="B331" s="4"/>
      <c r="C331" s="20">
        <v>2</v>
      </c>
      <c r="D331" s="44"/>
      <c r="E331" s="44"/>
      <c r="F331" s="44"/>
      <c r="G331" s="31">
        <f t="shared" ref="G331:G349" si="156">E331-F331-D331</f>
        <v>0</v>
      </c>
      <c r="H331" s="31">
        <f>G331+H330</f>
        <v>0</v>
      </c>
    </row>
    <row r="332" spans="1:8" outlineLevel="1" x14ac:dyDescent="0.25">
      <c r="B332" s="4"/>
      <c r="C332" s="20">
        <v>3</v>
      </c>
      <c r="D332" s="44"/>
      <c r="E332" s="44"/>
      <c r="F332" s="44"/>
      <c r="G332" s="31">
        <f t="shared" si="156"/>
        <v>0</v>
      </c>
      <c r="H332" s="31">
        <f t="shared" ref="H332:H349" si="157">G332+H331</f>
        <v>0</v>
      </c>
    </row>
    <row r="333" spans="1:8" outlineLevel="1" x14ac:dyDescent="0.25">
      <c r="B333" s="4"/>
      <c r="C333" s="20">
        <v>4</v>
      </c>
      <c r="D333" s="44"/>
      <c r="E333" s="44"/>
      <c r="F333" s="44"/>
      <c r="G333" s="31">
        <f t="shared" si="156"/>
        <v>0</v>
      </c>
      <c r="H333" s="31">
        <f t="shared" si="157"/>
        <v>0</v>
      </c>
    </row>
    <row r="334" spans="1:8" outlineLevel="1" x14ac:dyDescent="0.25">
      <c r="B334" s="4"/>
      <c r="C334" s="20">
        <v>5</v>
      </c>
      <c r="D334" s="44"/>
      <c r="E334" s="44"/>
      <c r="F334" s="44"/>
      <c r="G334" s="31">
        <f t="shared" si="156"/>
        <v>0</v>
      </c>
      <c r="H334" s="31">
        <f t="shared" si="157"/>
        <v>0</v>
      </c>
    </row>
    <row r="335" spans="1:8" outlineLevel="1" x14ac:dyDescent="0.25">
      <c r="B335" s="4"/>
      <c r="C335" s="20">
        <v>6</v>
      </c>
      <c r="D335" s="44"/>
      <c r="E335" s="44"/>
      <c r="F335" s="44"/>
      <c r="G335" s="31">
        <f t="shared" si="156"/>
        <v>0</v>
      </c>
      <c r="H335" s="31">
        <f t="shared" si="157"/>
        <v>0</v>
      </c>
    </row>
    <row r="336" spans="1:8" outlineLevel="1" x14ac:dyDescent="0.25">
      <c r="B336" s="4"/>
      <c r="C336" s="20">
        <v>7</v>
      </c>
      <c r="D336" s="44"/>
      <c r="E336" s="44"/>
      <c r="F336" s="44"/>
      <c r="G336" s="31">
        <f t="shared" si="156"/>
        <v>0</v>
      </c>
      <c r="H336" s="31">
        <f t="shared" si="157"/>
        <v>0</v>
      </c>
    </row>
    <row r="337" spans="1:8" outlineLevel="1" x14ac:dyDescent="0.25">
      <c r="B337" s="4"/>
      <c r="C337" s="20">
        <v>8</v>
      </c>
      <c r="D337" s="44"/>
      <c r="E337" s="44"/>
      <c r="F337" s="44"/>
      <c r="G337" s="31">
        <f t="shared" si="156"/>
        <v>0</v>
      </c>
      <c r="H337" s="31">
        <f t="shared" si="157"/>
        <v>0</v>
      </c>
    </row>
    <row r="338" spans="1:8" outlineLevel="1" x14ac:dyDescent="0.25">
      <c r="B338" s="4"/>
      <c r="C338" s="20">
        <v>9</v>
      </c>
      <c r="D338" s="44"/>
      <c r="E338" s="44"/>
      <c r="F338" s="44"/>
      <c r="G338" s="31">
        <f t="shared" si="156"/>
        <v>0</v>
      </c>
      <c r="H338" s="31">
        <f t="shared" si="157"/>
        <v>0</v>
      </c>
    </row>
    <row r="339" spans="1:8" outlineLevel="1" x14ac:dyDescent="0.25">
      <c r="B339" s="4"/>
      <c r="C339" s="20">
        <v>10</v>
      </c>
      <c r="D339" s="44"/>
      <c r="E339" s="44"/>
      <c r="F339" s="44"/>
      <c r="G339" s="31">
        <f t="shared" si="156"/>
        <v>0</v>
      </c>
      <c r="H339" s="31">
        <f t="shared" si="157"/>
        <v>0</v>
      </c>
    </row>
    <row r="340" spans="1:8" outlineLevel="1" x14ac:dyDescent="0.25">
      <c r="B340" s="4"/>
      <c r="C340" s="20">
        <v>11</v>
      </c>
      <c r="D340" s="44"/>
      <c r="E340" s="44"/>
      <c r="F340" s="44"/>
      <c r="G340" s="31">
        <f t="shared" si="156"/>
        <v>0</v>
      </c>
      <c r="H340" s="31">
        <f t="shared" si="157"/>
        <v>0</v>
      </c>
    </row>
    <row r="341" spans="1:8" outlineLevel="1" x14ac:dyDescent="0.25">
      <c r="B341" s="4"/>
      <c r="C341" s="20">
        <v>12</v>
      </c>
      <c r="D341" s="44"/>
      <c r="E341" s="44"/>
      <c r="F341" s="44"/>
      <c r="G341" s="31">
        <f t="shared" si="156"/>
        <v>0</v>
      </c>
      <c r="H341" s="31">
        <f t="shared" si="157"/>
        <v>0</v>
      </c>
    </row>
    <row r="342" spans="1:8" outlineLevel="1" x14ac:dyDescent="0.25">
      <c r="B342" s="4"/>
      <c r="C342" s="20">
        <v>13</v>
      </c>
      <c r="D342" s="44"/>
      <c r="E342" s="44"/>
      <c r="F342" s="44"/>
      <c r="G342" s="31">
        <f t="shared" si="156"/>
        <v>0</v>
      </c>
      <c r="H342" s="31">
        <f t="shared" si="157"/>
        <v>0</v>
      </c>
    </row>
    <row r="343" spans="1:8" outlineLevel="1" x14ac:dyDescent="0.25">
      <c r="B343" s="4"/>
      <c r="C343" s="20">
        <v>14</v>
      </c>
      <c r="D343" s="44"/>
      <c r="E343" s="44"/>
      <c r="F343" s="44"/>
      <c r="G343" s="31">
        <f t="shared" si="156"/>
        <v>0</v>
      </c>
      <c r="H343" s="31">
        <f t="shared" si="157"/>
        <v>0</v>
      </c>
    </row>
    <row r="344" spans="1:8" outlineLevel="1" x14ac:dyDescent="0.25">
      <c r="B344" s="4"/>
      <c r="C344" s="20">
        <v>15</v>
      </c>
      <c r="D344" s="44"/>
      <c r="E344" s="44"/>
      <c r="F344" s="44"/>
      <c r="G344" s="31">
        <f t="shared" si="156"/>
        <v>0</v>
      </c>
      <c r="H344" s="31">
        <f t="shared" si="157"/>
        <v>0</v>
      </c>
    </row>
    <row r="345" spans="1:8" outlineLevel="1" x14ac:dyDescent="0.25">
      <c r="B345" s="4"/>
      <c r="C345" s="20">
        <v>16</v>
      </c>
      <c r="D345" s="44"/>
      <c r="E345" s="44"/>
      <c r="F345" s="44"/>
      <c r="G345" s="31">
        <f t="shared" si="156"/>
        <v>0</v>
      </c>
      <c r="H345" s="31">
        <f t="shared" si="157"/>
        <v>0</v>
      </c>
    </row>
    <row r="346" spans="1:8" outlineLevel="1" x14ac:dyDescent="0.25">
      <c r="B346" s="4"/>
      <c r="C346" s="20">
        <v>17</v>
      </c>
      <c r="D346" s="44"/>
      <c r="E346" s="44"/>
      <c r="F346" s="44"/>
      <c r="G346" s="31">
        <f t="shared" si="156"/>
        <v>0</v>
      </c>
      <c r="H346" s="31">
        <f t="shared" si="157"/>
        <v>0</v>
      </c>
    </row>
    <row r="347" spans="1:8" outlineLevel="1" x14ac:dyDescent="0.25">
      <c r="B347" s="4"/>
      <c r="C347" s="20">
        <v>18</v>
      </c>
      <c r="D347" s="44"/>
      <c r="E347" s="44"/>
      <c r="F347" s="44"/>
      <c r="G347" s="31">
        <f t="shared" si="156"/>
        <v>0</v>
      </c>
      <c r="H347" s="31">
        <f t="shared" si="157"/>
        <v>0</v>
      </c>
    </row>
    <row r="348" spans="1:8" outlineLevel="1" x14ac:dyDescent="0.25">
      <c r="B348" s="4"/>
      <c r="C348" s="20">
        <v>19</v>
      </c>
      <c r="D348" s="44"/>
      <c r="E348" s="44"/>
      <c r="F348" s="44"/>
      <c r="G348" s="31">
        <f t="shared" si="156"/>
        <v>0</v>
      </c>
      <c r="H348" s="31">
        <f t="shared" si="157"/>
        <v>0</v>
      </c>
    </row>
    <row r="349" spans="1:8" outlineLevel="1" x14ac:dyDescent="0.25">
      <c r="B349" s="4"/>
      <c r="C349" s="20">
        <v>20</v>
      </c>
      <c r="D349" s="44"/>
      <c r="E349" s="44"/>
      <c r="F349" s="44"/>
      <c r="G349" s="31">
        <f t="shared" si="156"/>
        <v>0</v>
      </c>
      <c r="H349" s="31">
        <f t="shared" si="157"/>
        <v>0</v>
      </c>
    </row>
    <row r="350" spans="1:8" outlineLevel="1" x14ac:dyDescent="0.25">
      <c r="A350" s="20" t="s">
        <v>0</v>
      </c>
      <c r="B350" s="38" t="str">
        <f>'Aggregated Ava Portfolio'!B78</f>
        <v>Fremont Tri City Volunteers (Core)</v>
      </c>
      <c r="C350" s="32" t="s">
        <v>121</v>
      </c>
      <c r="D350" s="33">
        <f>SUM(D330:D349)</f>
        <v>0</v>
      </c>
      <c r="E350" s="33">
        <f t="shared" ref="E350:G350" si="158">SUM(E330:E349)</f>
        <v>0</v>
      </c>
      <c r="F350" s="33">
        <f t="shared" si="158"/>
        <v>0</v>
      </c>
      <c r="G350" s="33">
        <f t="shared" si="158"/>
        <v>0</v>
      </c>
      <c r="H350" s="33">
        <f>H349</f>
        <v>0</v>
      </c>
    </row>
    <row r="351" spans="1:8" outlineLevel="1" x14ac:dyDescent="0.25">
      <c r="A351" s="20"/>
      <c r="B351" s="38"/>
      <c r="C351" s="36"/>
      <c r="D351" s="37"/>
      <c r="E351" s="37"/>
      <c r="F351" s="37"/>
      <c r="G351" s="37"/>
      <c r="H351" s="37"/>
    </row>
    <row r="352" spans="1:8" outlineLevel="1" x14ac:dyDescent="0.25">
      <c r="B352" s="4"/>
      <c r="C352" s="30" t="s">
        <v>115</v>
      </c>
      <c r="D352" s="30" t="s">
        <v>116</v>
      </c>
      <c r="E352" s="30" t="s">
        <v>117</v>
      </c>
      <c r="F352" s="30" t="s">
        <v>118</v>
      </c>
      <c r="G352" s="30" t="s">
        <v>119</v>
      </c>
      <c r="H352" s="30" t="s">
        <v>120</v>
      </c>
    </row>
    <row r="353" spans="2:8" outlineLevel="1" x14ac:dyDescent="0.25">
      <c r="C353" s="20">
        <v>1</v>
      </c>
      <c r="D353" s="44"/>
      <c r="E353" s="44"/>
      <c r="F353" s="44"/>
      <c r="G353" s="31">
        <f>E353-F353-D353</f>
        <v>0</v>
      </c>
      <c r="H353" s="31">
        <f>G353</f>
        <v>0</v>
      </c>
    </row>
    <row r="354" spans="2:8" outlineLevel="1" x14ac:dyDescent="0.25">
      <c r="B354" s="4"/>
      <c r="C354" s="20">
        <v>2</v>
      </c>
      <c r="D354" s="44"/>
      <c r="E354" s="44"/>
      <c r="F354" s="44"/>
      <c r="G354" s="31">
        <f t="shared" ref="G354:G372" si="159">E354-F354-D354</f>
        <v>0</v>
      </c>
      <c r="H354" s="31">
        <f>G354+H353</f>
        <v>0</v>
      </c>
    </row>
    <row r="355" spans="2:8" outlineLevel="1" x14ac:dyDescent="0.25">
      <c r="B355" s="4"/>
      <c r="C355" s="20">
        <v>3</v>
      </c>
      <c r="D355" s="44"/>
      <c r="E355" s="44"/>
      <c r="F355" s="44"/>
      <c r="G355" s="31">
        <f t="shared" si="159"/>
        <v>0</v>
      </c>
      <c r="H355" s="31">
        <f t="shared" ref="H355:H372" si="160">G355+H354</f>
        <v>0</v>
      </c>
    </row>
    <row r="356" spans="2:8" outlineLevel="1" x14ac:dyDescent="0.25">
      <c r="B356" s="4"/>
      <c r="C356" s="20">
        <v>4</v>
      </c>
      <c r="D356" s="44"/>
      <c r="E356" s="44"/>
      <c r="F356" s="44"/>
      <c r="G356" s="31">
        <f t="shared" si="159"/>
        <v>0</v>
      </c>
      <c r="H356" s="31">
        <f t="shared" si="160"/>
        <v>0</v>
      </c>
    </row>
    <row r="357" spans="2:8" outlineLevel="1" x14ac:dyDescent="0.25">
      <c r="B357" s="4"/>
      <c r="C357" s="20">
        <v>5</v>
      </c>
      <c r="D357" s="44"/>
      <c r="E357" s="44"/>
      <c r="F357" s="44"/>
      <c r="G357" s="31">
        <f t="shared" si="159"/>
        <v>0</v>
      </c>
      <c r="H357" s="31">
        <f t="shared" si="160"/>
        <v>0</v>
      </c>
    </row>
    <row r="358" spans="2:8" outlineLevel="1" x14ac:dyDescent="0.25">
      <c r="B358" s="4"/>
      <c r="C358" s="20">
        <v>6</v>
      </c>
      <c r="D358" s="44"/>
      <c r="E358" s="44"/>
      <c r="F358" s="44"/>
      <c r="G358" s="31">
        <f t="shared" si="159"/>
        <v>0</v>
      </c>
      <c r="H358" s="31">
        <f t="shared" si="160"/>
        <v>0</v>
      </c>
    </row>
    <row r="359" spans="2:8" outlineLevel="1" x14ac:dyDescent="0.25">
      <c r="B359" s="4"/>
      <c r="C359" s="20">
        <v>7</v>
      </c>
      <c r="D359" s="44"/>
      <c r="E359" s="44"/>
      <c r="F359" s="44"/>
      <c r="G359" s="31">
        <f t="shared" si="159"/>
        <v>0</v>
      </c>
      <c r="H359" s="31">
        <f t="shared" si="160"/>
        <v>0</v>
      </c>
    </row>
    <row r="360" spans="2:8" outlineLevel="1" x14ac:dyDescent="0.25">
      <c r="B360" s="4"/>
      <c r="C360" s="20">
        <v>8</v>
      </c>
      <c r="D360" s="44"/>
      <c r="E360" s="44"/>
      <c r="F360" s="44"/>
      <c r="G360" s="31">
        <f t="shared" si="159"/>
        <v>0</v>
      </c>
      <c r="H360" s="31">
        <f t="shared" si="160"/>
        <v>0</v>
      </c>
    </row>
    <row r="361" spans="2:8" outlineLevel="1" x14ac:dyDescent="0.25">
      <c r="B361" s="4"/>
      <c r="C361" s="20">
        <v>9</v>
      </c>
      <c r="D361" s="44"/>
      <c r="E361" s="44"/>
      <c r="F361" s="44"/>
      <c r="G361" s="31">
        <f t="shared" si="159"/>
        <v>0</v>
      </c>
      <c r="H361" s="31">
        <f t="shared" si="160"/>
        <v>0</v>
      </c>
    </row>
    <row r="362" spans="2:8" outlineLevel="1" x14ac:dyDescent="0.25">
      <c r="B362" s="4"/>
      <c r="C362" s="20">
        <v>10</v>
      </c>
      <c r="D362" s="44"/>
      <c r="E362" s="44"/>
      <c r="F362" s="44"/>
      <c r="G362" s="31">
        <f t="shared" si="159"/>
        <v>0</v>
      </c>
      <c r="H362" s="31">
        <f t="shared" si="160"/>
        <v>0</v>
      </c>
    </row>
    <row r="363" spans="2:8" outlineLevel="1" x14ac:dyDescent="0.25">
      <c r="B363" s="4"/>
      <c r="C363" s="20">
        <v>11</v>
      </c>
      <c r="D363" s="44"/>
      <c r="E363" s="44"/>
      <c r="F363" s="44"/>
      <c r="G363" s="31">
        <f t="shared" si="159"/>
        <v>0</v>
      </c>
      <c r="H363" s="31">
        <f t="shared" si="160"/>
        <v>0</v>
      </c>
    </row>
    <row r="364" spans="2:8" outlineLevel="1" x14ac:dyDescent="0.25">
      <c r="B364" s="4"/>
      <c r="C364" s="20">
        <v>12</v>
      </c>
      <c r="D364" s="44"/>
      <c r="E364" s="44"/>
      <c r="F364" s="44"/>
      <c r="G364" s="31">
        <f t="shared" si="159"/>
        <v>0</v>
      </c>
      <c r="H364" s="31">
        <f t="shared" si="160"/>
        <v>0</v>
      </c>
    </row>
    <row r="365" spans="2:8" outlineLevel="1" x14ac:dyDescent="0.25">
      <c r="B365" s="4"/>
      <c r="C365" s="20">
        <v>13</v>
      </c>
      <c r="D365" s="44"/>
      <c r="E365" s="44"/>
      <c r="F365" s="44"/>
      <c r="G365" s="31">
        <f t="shared" si="159"/>
        <v>0</v>
      </c>
      <c r="H365" s="31">
        <f t="shared" si="160"/>
        <v>0</v>
      </c>
    </row>
    <row r="366" spans="2:8" outlineLevel="1" x14ac:dyDescent="0.25">
      <c r="B366" s="4"/>
      <c r="C366" s="20">
        <v>14</v>
      </c>
      <c r="D366" s="44"/>
      <c r="E366" s="44"/>
      <c r="F366" s="44"/>
      <c r="G366" s="31">
        <f t="shared" si="159"/>
        <v>0</v>
      </c>
      <c r="H366" s="31">
        <f t="shared" si="160"/>
        <v>0</v>
      </c>
    </row>
    <row r="367" spans="2:8" outlineLevel="1" x14ac:dyDescent="0.25">
      <c r="B367" s="4"/>
      <c r="C367" s="20">
        <v>15</v>
      </c>
      <c r="D367" s="44"/>
      <c r="E367" s="44"/>
      <c r="F367" s="44"/>
      <c r="G367" s="31">
        <f t="shared" si="159"/>
        <v>0</v>
      </c>
      <c r="H367" s="31">
        <f t="shared" si="160"/>
        <v>0</v>
      </c>
    </row>
    <row r="368" spans="2:8" outlineLevel="1" x14ac:dyDescent="0.25">
      <c r="B368" s="4"/>
      <c r="C368" s="20">
        <v>16</v>
      </c>
      <c r="D368" s="44"/>
      <c r="E368" s="44"/>
      <c r="F368" s="44"/>
      <c r="G368" s="31">
        <f t="shared" si="159"/>
        <v>0</v>
      </c>
      <c r="H368" s="31">
        <f t="shared" si="160"/>
        <v>0</v>
      </c>
    </row>
    <row r="369" spans="1:8" outlineLevel="1" x14ac:dyDescent="0.25">
      <c r="B369" s="4"/>
      <c r="C369" s="20">
        <v>17</v>
      </c>
      <c r="D369" s="44"/>
      <c r="E369" s="44"/>
      <c r="F369" s="44"/>
      <c r="G369" s="31">
        <f t="shared" si="159"/>
        <v>0</v>
      </c>
      <c r="H369" s="31">
        <f t="shared" si="160"/>
        <v>0</v>
      </c>
    </row>
    <row r="370" spans="1:8" outlineLevel="1" x14ac:dyDescent="0.25">
      <c r="B370" s="4"/>
      <c r="C370" s="20">
        <v>18</v>
      </c>
      <c r="D370" s="44"/>
      <c r="E370" s="44"/>
      <c r="F370" s="44"/>
      <c r="G370" s="31">
        <f t="shared" si="159"/>
        <v>0</v>
      </c>
      <c r="H370" s="31">
        <f t="shared" si="160"/>
        <v>0</v>
      </c>
    </row>
    <row r="371" spans="1:8" outlineLevel="1" x14ac:dyDescent="0.25">
      <c r="B371" s="4"/>
      <c r="C371" s="20">
        <v>19</v>
      </c>
      <c r="D371" s="44"/>
      <c r="E371" s="44"/>
      <c r="F371" s="44"/>
      <c r="G371" s="31">
        <f t="shared" si="159"/>
        <v>0</v>
      </c>
      <c r="H371" s="31">
        <f t="shared" si="160"/>
        <v>0</v>
      </c>
    </row>
    <row r="372" spans="1:8" outlineLevel="1" x14ac:dyDescent="0.25">
      <c r="B372" s="4"/>
      <c r="C372" s="20">
        <v>20</v>
      </c>
      <c r="D372" s="44"/>
      <c r="E372" s="44"/>
      <c r="F372" s="44"/>
      <c r="G372" s="31">
        <f t="shared" si="159"/>
        <v>0</v>
      </c>
      <c r="H372" s="31">
        <f t="shared" si="160"/>
        <v>0</v>
      </c>
    </row>
    <row r="373" spans="1:8" outlineLevel="1" x14ac:dyDescent="0.25">
      <c r="A373" s="20" t="s">
        <v>0</v>
      </c>
      <c r="B373" s="38" t="str">
        <f>'Aggregated Ava Portfolio'!B79</f>
        <v>Fremont Senior Center (Core)</v>
      </c>
      <c r="C373" s="32" t="s">
        <v>121</v>
      </c>
      <c r="D373" s="33">
        <f>SUM(D353:D372)</f>
        <v>0</v>
      </c>
      <c r="E373" s="33">
        <f t="shared" ref="E373:G373" si="161">SUM(E353:E372)</f>
        <v>0</v>
      </c>
      <c r="F373" s="33">
        <f t="shared" si="161"/>
        <v>0</v>
      </c>
      <c r="G373" s="33">
        <f t="shared" si="161"/>
        <v>0</v>
      </c>
      <c r="H373" s="33">
        <f>H372</f>
        <v>0</v>
      </c>
    </row>
    <row r="374" spans="1:8" outlineLevel="1" x14ac:dyDescent="0.25">
      <c r="A374" s="20"/>
      <c r="B374" s="38"/>
      <c r="C374" s="36"/>
      <c r="D374" s="37"/>
      <c r="E374" s="37"/>
      <c r="F374" s="37"/>
      <c r="G374" s="37"/>
      <c r="H374" s="37"/>
    </row>
    <row r="375" spans="1:8" outlineLevel="1" x14ac:dyDescent="0.25">
      <c r="B375" s="4"/>
      <c r="C375" s="30" t="s">
        <v>115</v>
      </c>
      <c r="D375" s="30" t="s">
        <v>116</v>
      </c>
      <c r="E375" s="30" t="s">
        <v>117</v>
      </c>
      <c r="F375" s="30" t="s">
        <v>118</v>
      </c>
      <c r="G375" s="30" t="s">
        <v>119</v>
      </c>
      <c r="H375" s="30" t="s">
        <v>120</v>
      </c>
    </row>
    <row r="376" spans="1:8" outlineLevel="1" x14ac:dyDescent="0.25">
      <c r="C376" s="20">
        <v>1</v>
      </c>
      <c r="D376" s="44"/>
      <c r="E376" s="44"/>
      <c r="F376" s="44"/>
      <c r="G376" s="31">
        <f>E376-F376-D376</f>
        <v>0</v>
      </c>
      <c r="H376" s="31">
        <f>G376</f>
        <v>0</v>
      </c>
    </row>
    <row r="377" spans="1:8" outlineLevel="1" x14ac:dyDescent="0.25">
      <c r="B377" s="4"/>
      <c r="C377" s="20">
        <v>2</v>
      </c>
      <c r="D377" s="44"/>
      <c r="E377" s="44"/>
      <c r="F377" s="44"/>
      <c r="G377" s="31">
        <f t="shared" ref="G377:G395" si="162">E377-F377-D377</f>
        <v>0</v>
      </c>
      <c r="H377" s="31">
        <f>G377+H376</f>
        <v>0</v>
      </c>
    </row>
    <row r="378" spans="1:8" outlineLevel="1" x14ac:dyDescent="0.25">
      <c r="B378" s="4"/>
      <c r="C378" s="20">
        <v>3</v>
      </c>
      <c r="D378" s="44"/>
      <c r="E378" s="44"/>
      <c r="F378" s="44"/>
      <c r="G378" s="31">
        <f t="shared" si="162"/>
        <v>0</v>
      </c>
      <c r="H378" s="31">
        <f t="shared" ref="H378:H395" si="163">G378+H377</f>
        <v>0</v>
      </c>
    </row>
    <row r="379" spans="1:8" outlineLevel="1" x14ac:dyDescent="0.25">
      <c r="B379" s="4"/>
      <c r="C379" s="20">
        <v>4</v>
      </c>
      <c r="D379" s="44"/>
      <c r="E379" s="44"/>
      <c r="F379" s="44"/>
      <c r="G379" s="31">
        <f t="shared" si="162"/>
        <v>0</v>
      </c>
      <c r="H379" s="31">
        <f t="shared" si="163"/>
        <v>0</v>
      </c>
    </row>
    <row r="380" spans="1:8" outlineLevel="1" x14ac:dyDescent="0.25">
      <c r="B380" s="4"/>
      <c r="C380" s="20">
        <v>5</v>
      </c>
      <c r="D380" s="44"/>
      <c r="E380" s="44"/>
      <c r="F380" s="44"/>
      <c r="G380" s="31">
        <f t="shared" si="162"/>
        <v>0</v>
      </c>
      <c r="H380" s="31">
        <f t="shared" si="163"/>
        <v>0</v>
      </c>
    </row>
    <row r="381" spans="1:8" outlineLevel="1" x14ac:dyDescent="0.25">
      <c r="B381" s="4"/>
      <c r="C381" s="20">
        <v>6</v>
      </c>
      <c r="D381" s="44"/>
      <c r="E381" s="44"/>
      <c r="F381" s="44"/>
      <c r="G381" s="31">
        <f t="shared" si="162"/>
        <v>0</v>
      </c>
      <c r="H381" s="31">
        <f t="shared" si="163"/>
        <v>0</v>
      </c>
    </row>
    <row r="382" spans="1:8" outlineLevel="1" x14ac:dyDescent="0.25">
      <c r="B382" s="4"/>
      <c r="C382" s="20">
        <v>7</v>
      </c>
      <c r="D382" s="44"/>
      <c r="E382" s="44"/>
      <c r="F382" s="44"/>
      <c r="G382" s="31">
        <f t="shared" si="162"/>
        <v>0</v>
      </c>
      <c r="H382" s="31">
        <f t="shared" si="163"/>
        <v>0</v>
      </c>
    </row>
    <row r="383" spans="1:8" outlineLevel="1" x14ac:dyDescent="0.25">
      <c r="B383" s="4"/>
      <c r="C383" s="20">
        <v>8</v>
      </c>
      <c r="D383" s="44"/>
      <c r="E383" s="44"/>
      <c r="F383" s="44"/>
      <c r="G383" s="31">
        <f t="shared" si="162"/>
        <v>0</v>
      </c>
      <c r="H383" s="31">
        <f t="shared" si="163"/>
        <v>0</v>
      </c>
    </row>
    <row r="384" spans="1:8" outlineLevel="1" x14ac:dyDescent="0.25">
      <c r="B384" s="4"/>
      <c r="C384" s="20">
        <v>9</v>
      </c>
      <c r="D384" s="44"/>
      <c r="E384" s="44"/>
      <c r="F384" s="44"/>
      <c r="G384" s="31">
        <f t="shared" si="162"/>
        <v>0</v>
      </c>
      <c r="H384" s="31">
        <f t="shared" si="163"/>
        <v>0</v>
      </c>
    </row>
    <row r="385" spans="1:8" outlineLevel="1" x14ac:dyDescent="0.25">
      <c r="B385" s="4"/>
      <c r="C385" s="20">
        <v>10</v>
      </c>
      <c r="D385" s="44"/>
      <c r="E385" s="44"/>
      <c r="F385" s="44"/>
      <c r="G385" s="31">
        <f t="shared" si="162"/>
        <v>0</v>
      </c>
      <c r="H385" s="31">
        <f t="shared" si="163"/>
        <v>0</v>
      </c>
    </row>
    <row r="386" spans="1:8" outlineLevel="1" x14ac:dyDescent="0.25">
      <c r="B386" s="4"/>
      <c r="C386" s="20">
        <v>11</v>
      </c>
      <c r="D386" s="44"/>
      <c r="E386" s="44"/>
      <c r="F386" s="44"/>
      <c r="G386" s="31">
        <f t="shared" si="162"/>
        <v>0</v>
      </c>
      <c r="H386" s="31">
        <f t="shared" si="163"/>
        <v>0</v>
      </c>
    </row>
    <row r="387" spans="1:8" outlineLevel="1" x14ac:dyDescent="0.25">
      <c r="B387" s="4"/>
      <c r="C387" s="20">
        <v>12</v>
      </c>
      <c r="D387" s="44"/>
      <c r="E387" s="44"/>
      <c r="F387" s="44"/>
      <c r="G387" s="31">
        <f t="shared" si="162"/>
        <v>0</v>
      </c>
      <c r="H387" s="31">
        <f t="shared" si="163"/>
        <v>0</v>
      </c>
    </row>
    <row r="388" spans="1:8" outlineLevel="1" x14ac:dyDescent="0.25">
      <c r="B388" s="4"/>
      <c r="C388" s="20">
        <v>13</v>
      </c>
      <c r="D388" s="44"/>
      <c r="E388" s="44"/>
      <c r="F388" s="44"/>
      <c r="G388" s="31">
        <f t="shared" si="162"/>
        <v>0</v>
      </c>
      <c r="H388" s="31">
        <f t="shared" si="163"/>
        <v>0</v>
      </c>
    </row>
    <row r="389" spans="1:8" outlineLevel="1" x14ac:dyDescent="0.25">
      <c r="B389" s="4"/>
      <c r="C389" s="20">
        <v>14</v>
      </c>
      <c r="D389" s="44"/>
      <c r="E389" s="44"/>
      <c r="F389" s="44"/>
      <c r="G389" s="31">
        <f t="shared" si="162"/>
        <v>0</v>
      </c>
      <c r="H389" s="31">
        <f t="shared" si="163"/>
        <v>0</v>
      </c>
    </row>
    <row r="390" spans="1:8" outlineLevel="1" x14ac:dyDescent="0.25">
      <c r="B390" s="4"/>
      <c r="C390" s="20">
        <v>15</v>
      </c>
      <c r="D390" s="44"/>
      <c r="E390" s="44"/>
      <c r="F390" s="44"/>
      <c r="G390" s="31">
        <f t="shared" si="162"/>
        <v>0</v>
      </c>
      <c r="H390" s="31">
        <f t="shared" si="163"/>
        <v>0</v>
      </c>
    </row>
    <row r="391" spans="1:8" outlineLevel="1" x14ac:dyDescent="0.25">
      <c r="B391" s="4"/>
      <c r="C391" s="20">
        <v>16</v>
      </c>
      <c r="D391" s="44"/>
      <c r="E391" s="44"/>
      <c r="F391" s="44"/>
      <c r="G391" s="31">
        <f t="shared" si="162"/>
        <v>0</v>
      </c>
      <c r="H391" s="31">
        <f t="shared" si="163"/>
        <v>0</v>
      </c>
    </row>
    <row r="392" spans="1:8" outlineLevel="1" x14ac:dyDescent="0.25">
      <c r="B392" s="4"/>
      <c r="C392" s="20">
        <v>17</v>
      </c>
      <c r="D392" s="44"/>
      <c r="E392" s="44"/>
      <c r="F392" s="44"/>
      <c r="G392" s="31">
        <f t="shared" si="162"/>
        <v>0</v>
      </c>
      <c r="H392" s="31">
        <f t="shared" si="163"/>
        <v>0</v>
      </c>
    </row>
    <row r="393" spans="1:8" outlineLevel="1" x14ac:dyDescent="0.25">
      <c r="B393" s="4"/>
      <c r="C393" s="20">
        <v>18</v>
      </c>
      <c r="D393" s="44"/>
      <c r="E393" s="44"/>
      <c r="F393" s="44"/>
      <c r="G393" s="31">
        <f t="shared" si="162"/>
        <v>0</v>
      </c>
      <c r="H393" s="31">
        <f t="shared" si="163"/>
        <v>0</v>
      </c>
    </row>
    <row r="394" spans="1:8" outlineLevel="1" x14ac:dyDescent="0.25">
      <c r="B394" s="4"/>
      <c r="C394" s="20">
        <v>19</v>
      </c>
      <c r="D394" s="44"/>
      <c r="E394" s="44"/>
      <c r="F394" s="44"/>
      <c r="G394" s="31">
        <f t="shared" si="162"/>
        <v>0</v>
      </c>
      <c r="H394" s="31">
        <f t="shared" si="163"/>
        <v>0</v>
      </c>
    </row>
    <row r="395" spans="1:8" outlineLevel="1" x14ac:dyDescent="0.25">
      <c r="B395" s="4"/>
      <c r="C395" s="20">
        <v>20</v>
      </c>
      <c r="D395" s="44"/>
      <c r="E395" s="44"/>
      <c r="F395" s="44"/>
      <c r="G395" s="31">
        <f t="shared" si="162"/>
        <v>0</v>
      </c>
      <c r="H395" s="31">
        <f t="shared" si="163"/>
        <v>0</v>
      </c>
    </row>
    <row r="396" spans="1:8" outlineLevel="1" x14ac:dyDescent="0.25">
      <c r="A396" s="20" t="s">
        <v>0</v>
      </c>
      <c r="B396" s="38" t="str">
        <f>'Aggregated Ava Portfolio'!B80</f>
        <v>Fremont Fire Station #1 (Core)</v>
      </c>
      <c r="C396" s="32" t="s">
        <v>121</v>
      </c>
      <c r="D396" s="33">
        <f>SUM(D376:D395)</f>
        <v>0</v>
      </c>
      <c r="E396" s="33">
        <f t="shared" ref="E396:G396" si="164">SUM(E376:E395)</f>
        <v>0</v>
      </c>
      <c r="F396" s="33">
        <f t="shared" si="164"/>
        <v>0</v>
      </c>
      <c r="G396" s="33">
        <f t="shared" si="164"/>
        <v>0</v>
      </c>
      <c r="H396" s="33">
        <f>H395</f>
        <v>0</v>
      </c>
    </row>
    <row r="397" spans="1:8" outlineLevel="1" x14ac:dyDescent="0.25">
      <c r="A397" s="20"/>
      <c r="B397" s="38"/>
      <c r="C397" s="36"/>
      <c r="D397" s="37"/>
      <c r="E397" s="37"/>
      <c r="F397" s="37"/>
      <c r="G397" s="37"/>
      <c r="H397" s="37"/>
    </row>
    <row r="398" spans="1:8" outlineLevel="1" x14ac:dyDescent="0.25">
      <c r="B398" s="4"/>
      <c r="C398" s="30" t="s">
        <v>115</v>
      </c>
      <c r="D398" s="30" t="s">
        <v>116</v>
      </c>
      <c r="E398" s="30" t="s">
        <v>117</v>
      </c>
      <c r="F398" s="30" t="s">
        <v>118</v>
      </c>
      <c r="G398" s="30" t="s">
        <v>119</v>
      </c>
      <c r="H398" s="30" t="s">
        <v>120</v>
      </c>
    </row>
    <row r="399" spans="1:8" outlineLevel="1" x14ac:dyDescent="0.25">
      <c r="C399" s="20">
        <v>1</v>
      </c>
      <c r="D399" s="44"/>
      <c r="E399" s="44"/>
      <c r="F399" s="44"/>
      <c r="G399" s="31">
        <f>E399-F399-D399</f>
        <v>0</v>
      </c>
      <c r="H399" s="31">
        <f>G399</f>
        <v>0</v>
      </c>
    </row>
    <row r="400" spans="1:8" outlineLevel="1" x14ac:dyDescent="0.25">
      <c r="B400" s="4"/>
      <c r="C400" s="20">
        <v>2</v>
      </c>
      <c r="D400" s="44"/>
      <c r="E400" s="44"/>
      <c r="F400" s="44"/>
      <c r="G400" s="31">
        <f t="shared" ref="G400:G418" si="165">E400-F400-D400</f>
        <v>0</v>
      </c>
      <c r="H400" s="31">
        <f>G400+H399</f>
        <v>0</v>
      </c>
    </row>
    <row r="401" spans="2:8" outlineLevel="1" x14ac:dyDescent="0.25">
      <c r="B401" s="4"/>
      <c r="C401" s="20">
        <v>3</v>
      </c>
      <c r="D401" s="44"/>
      <c r="E401" s="44"/>
      <c r="F401" s="44"/>
      <c r="G401" s="31">
        <f t="shared" si="165"/>
        <v>0</v>
      </c>
      <c r="H401" s="31">
        <f t="shared" ref="H401:H418" si="166">G401+H400</f>
        <v>0</v>
      </c>
    </row>
    <row r="402" spans="2:8" outlineLevel="1" x14ac:dyDescent="0.25">
      <c r="B402" s="4"/>
      <c r="C402" s="20">
        <v>4</v>
      </c>
      <c r="D402" s="44"/>
      <c r="E402" s="44"/>
      <c r="F402" s="44"/>
      <c r="G402" s="31">
        <f t="shared" si="165"/>
        <v>0</v>
      </c>
      <c r="H402" s="31">
        <f t="shared" si="166"/>
        <v>0</v>
      </c>
    </row>
    <row r="403" spans="2:8" outlineLevel="1" x14ac:dyDescent="0.25">
      <c r="B403" s="4"/>
      <c r="C403" s="20">
        <v>5</v>
      </c>
      <c r="D403" s="44"/>
      <c r="E403" s="44"/>
      <c r="F403" s="44"/>
      <c r="G403" s="31">
        <f t="shared" si="165"/>
        <v>0</v>
      </c>
      <c r="H403" s="31">
        <f t="shared" si="166"/>
        <v>0</v>
      </c>
    </row>
    <row r="404" spans="2:8" outlineLevel="1" x14ac:dyDescent="0.25">
      <c r="B404" s="4"/>
      <c r="C404" s="20">
        <v>6</v>
      </c>
      <c r="D404" s="44"/>
      <c r="E404" s="44"/>
      <c r="F404" s="44"/>
      <c r="G404" s="31">
        <f t="shared" si="165"/>
        <v>0</v>
      </c>
      <c r="H404" s="31">
        <f t="shared" si="166"/>
        <v>0</v>
      </c>
    </row>
    <row r="405" spans="2:8" outlineLevel="1" x14ac:dyDescent="0.25">
      <c r="B405" s="4"/>
      <c r="C405" s="20">
        <v>7</v>
      </c>
      <c r="D405" s="44"/>
      <c r="E405" s="44"/>
      <c r="F405" s="44"/>
      <c r="G405" s="31">
        <f t="shared" si="165"/>
        <v>0</v>
      </c>
      <c r="H405" s="31">
        <f t="shared" si="166"/>
        <v>0</v>
      </c>
    </row>
    <row r="406" spans="2:8" outlineLevel="1" x14ac:dyDescent="0.25">
      <c r="B406" s="4"/>
      <c r="C406" s="20">
        <v>8</v>
      </c>
      <c r="D406" s="44"/>
      <c r="E406" s="44"/>
      <c r="F406" s="44"/>
      <c r="G406" s="31">
        <f t="shared" si="165"/>
        <v>0</v>
      </c>
      <c r="H406" s="31">
        <f t="shared" si="166"/>
        <v>0</v>
      </c>
    </row>
    <row r="407" spans="2:8" outlineLevel="1" x14ac:dyDescent="0.25">
      <c r="B407" s="4"/>
      <c r="C407" s="20">
        <v>9</v>
      </c>
      <c r="D407" s="44"/>
      <c r="E407" s="44"/>
      <c r="F407" s="44"/>
      <c r="G407" s="31">
        <f t="shared" si="165"/>
        <v>0</v>
      </c>
      <c r="H407" s="31">
        <f t="shared" si="166"/>
        <v>0</v>
      </c>
    </row>
    <row r="408" spans="2:8" outlineLevel="1" x14ac:dyDescent="0.25">
      <c r="B408" s="4"/>
      <c r="C408" s="20">
        <v>10</v>
      </c>
      <c r="D408" s="44"/>
      <c r="E408" s="44"/>
      <c r="F408" s="44"/>
      <c r="G408" s="31">
        <f t="shared" si="165"/>
        <v>0</v>
      </c>
      <c r="H408" s="31">
        <f t="shared" si="166"/>
        <v>0</v>
      </c>
    </row>
    <row r="409" spans="2:8" outlineLevel="1" x14ac:dyDescent="0.25">
      <c r="B409" s="4"/>
      <c r="C409" s="20">
        <v>11</v>
      </c>
      <c r="D409" s="44"/>
      <c r="E409" s="44"/>
      <c r="F409" s="44"/>
      <c r="G409" s="31">
        <f t="shared" si="165"/>
        <v>0</v>
      </c>
      <c r="H409" s="31">
        <f t="shared" si="166"/>
        <v>0</v>
      </c>
    </row>
    <row r="410" spans="2:8" outlineLevel="1" x14ac:dyDescent="0.25">
      <c r="B410" s="4"/>
      <c r="C410" s="20">
        <v>12</v>
      </c>
      <c r="D410" s="44"/>
      <c r="E410" s="44"/>
      <c r="F410" s="44"/>
      <c r="G410" s="31">
        <f t="shared" si="165"/>
        <v>0</v>
      </c>
      <c r="H410" s="31">
        <f t="shared" si="166"/>
        <v>0</v>
      </c>
    </row>
    <row r="411" spans="2:8" outlineLevel="1" x14ac:dyDescent="0.25">
      <c r="B411" s="4"/>
      <c r="C411" s="20">
        <v>13</v>
      </c>
      <c r="D411" s="44"/>
      <c r="E411" s="44"/>
      <c r="F411" s="44"/>
      <c r="G411" s="31">
        <f t="shared" si="165"/>
        <v>0</v>
      </c>
      <c r="H411" s="31">
        <f t="shared" si="166"/>
        <v>0</v>
      </c>
    </row>
    <row r="412" spans="2:8" outlineLevel="1" x14ac:dyDescent="0.25">
      <c r="B412" s="4"/>
      <c r="C412" s="20">
        <v>14</v>
      </c>
      <c r="D412" s="44"/>
      <c r="E412" s="44"/>
      <c r="F412" s="44"/>
      <c r="G412" s="31">
        <f t="shared" si="165"/>
        <v>0</v>
      </c>
      <c r="H412" s="31">
        <f t="shared" si="166"/>
        <v>0</v>
      </c>
    </row>
    <row r="413" spans="2:8" outlineLevel="1" x14ac:dyDescent="0.25">
      <c r="B413" s="4"/>
      <c r="C413" s="20">
        <v>15</v>
      </c>
      <c r="D413" s="44"/>
      <c r="E413" s="44"/>
      <c r="F413" s="44"/>
      <c r="G413" s="31">
        <f t="shared" si="165"/>
        <v>0</v>
      </c>
      <c r="H413" s="31">
        <f t="shared" si="166"/>
        <v>0</v>
      </c>
    </row>
    <row r="414" spans="2:8" outlineLevel="1" x14ac:dyDescent="0.25">
      <c r="B414" s="4"/>
      <c r="C414" s="20">
        <v>16</v>
      </c>
      <c r="D414" s="44"/>
      <c r="E414" s="44"/>
      <c r="F414" s="44"/>
      <c r="G414" s="31">
        <f t="shared" si="165"/>
        <v>0</v>
      </c>
      <c r="H414" s="31">
        <f t="shared" si="166"/>
        <v>0</v>
      </c>
    </row>
    <row r="415" spans="2:8" outlineLevel="1" x14ac:dyDescent="0.25">
      <c r="B415" s="4"/>
      <c r="C415" s="20">
        <v>17</v>
      </c>
      <c r="D415" s="44"/>
      <c r="E415" s="44"/>
      <c r="F415" s="44"/>
      <c r="G415" s="31">
        <f t="shared" si="165"/>
        <v>0</v>
      </c>
      <c r="H415" s="31">
        <f t="shared" si="166"/>
        <v>0</v>
      </c>
    </row>
    <row r="416" spans="2:8" outlineLevel="1" x14ac:dyDescent="0.25">
      <c r="B416" s="4"/>
      <c r="C416" s="20">
        <v>18</v>
      </c>
      <c r="D416" s="44"/>
      <c r="E416" s="44"/>
      <c r="F416" s="44"/>
      <c r="G416" s="31">
        <f t="shared" si="165"/>
        <v>0</v>
      </c>
      <c r="H416" s="31">
        <f t="shared" si="166"/>
        <v>0</v>
      </c>
    </row>
    <row r="417" spans="1:8" outlineLevel="1" x14ac:dyDescent="0.25">
      <c r="B417" s="4"/>
      <c r="C417" s="20">
        <v>19</v>
      </c>
      <c r="D417" s="44"/>
      <c r="E417" s="44"/>
      <c r="F417" s="44"/>
      <c r="G417" s="31">
        <f t="shared" si="165"/>
        <v>0</v>
      </c>
      <c r="H417" s="31">
        <f t="shared" si="166"/>
        <v>0</v>
      </c>
    </row>
    <row r="418" spans="1:8" outlineLevel="1" x14ac:dyDescent="0.25">
      <c r="B418" s="4"/>
      <c r="C418" s="20">
        <v>20</v>
      </c>
      <c r="D418" s="44"/>
      <c r="E418" s="44"/>
      <c r="F418" s="44"/>
      <c r="G418" s="31">
        <f t="shared" si="165"/>
        <v>0</v>
      </c>
      <c r="H418" s="31">
        <f t="shared" si="166"/>
        <v>0</v>
      </c>
    </row>
    <row r="419" spans="1:8" outlineLevel="1" x14ac:dyDescent="0.25">
      <c r="A419" s="20" t="s">
        <v>0</v>
      </c>
      <c r="B419" s="38" t="str">
        <f>'Aggregated Ava Portfolio'!B81</f>
        <v>Fremont Fire Station #9 (Core)</v>
      </c>
      <c r="C419" s="32" t="s">
        <v>121</v>
      </c>
      <c r="D419" s="33">
        <f>SUM(D399:D418)</f>
        <v>0</v>
      </c>
      <c r="E419" s="33">
        <f t="shared" ref="E419:G419" si="167">SUM(E399:E418)</f>
        <v>0</v>
      </c>
      <c r="F419" s="33">
        <f t="shared" si="167"/>
        <v>0</v>
      </c>
      <c r="G419" s="33">
        <f t="shared" si="167"/>
        <v>0</v>
      </c>
      <c r="H419" s="33">
        <f>H418</f>
        <v>0</v>
      </c>
    </row>
    <row r="420" spans="1:8" outlineLevel="1" x14ac:dyDescent="0.25">
      <c r="A420" s="20"/>
      <c r="B420" s="38"/>
      <c r="C420" s="36"/>
      <c r="D420" s="37"/>
      <c r="E420" s="37"/>
      <c r="F420" s="37"/>
      <c r="G420" s="37"/>
      <c r="H420" s="37"/>
    </row>
    <row r="421" spans="1:8" outlineLevel="1" x14ac:dyDescent="0.25">
      <c r="B421" s="4"/>
      <c r="C421" s="30" t="s">
        <v>115</v>
      </c>
      <c r="D421" s="30" t="s">
        <v>116</v>
      </c>
      <c r="E421" s="30" t="s">
        <v>117</v>
      </c>
      <c r="F421" s="30" t="s">
        <v>118</v>
      </c>
      <c r="G421" s="30" t="s">
        <v>119</v>
      </c>
      <c r="H421" s="30" t="s">
        <v>120</v>
      </c>
    </row>
    <row r="422" spans="1:8" outlineLevel="1" x14ac:dyDescent="0.25">
      <c r="C422" s="20">
        <v>1</v>
      </c>
      <c r="D422" s="44"/>
      <c r="E422" s="44"/>
      <c r="F422" s="44"/>
      <c r="G422" s="31">
        <f>E422-F422-D422</f>
        <v>0</v>
      </c>
      <c r="H422" s="31">
        <f>G422</f>
        <v>0</v>
      </c>
    </row>
    <row r="423" spans="1:8" outlineLevel="1" x14ac:dyDescent="0.25">
      <c r="B423" s="4"/>
      <c r="C423" s="20">
        <v>2</v>
      </c>
      <c r="D423" s="44"/>
      <c r="E423" s="44"/>
      <c r="F423" s="44"/>
      <c r="G423" s="31">
        <f t="shared" ref="G423:G441" si="168">E423-F423-D423</f>
        <v>0</v>
      </c>
      <c r="H423" s="31">
        <f>G423+H422</f>
        <v>0</v>
      </c>
    </row>
    <row r="424" spans="1:8" outlineLevel="1" x14ac:dyDescent="0.25">
      <c r="B424" s="4"/>
      <c r="C424" s="20">
        <v>3</v>
      </c>
      <c r="D424" s="44"/>
      <c r="E424" s="44"/>
      <c r="F424" s="44"/>
      <c r="G424" s="31">
        <f t="shared" si="168"/>
        <v>0</v>
      </c>
      <c r="H424" s="31">
        <f t="shared" ref="H424:H441" si="169">G424+H423</f>
        <v>0</v>
      </c>
    </row>
    <row r="425" spans="1:8" outlineLevel="1" x14ac:dyDescent="0.25">
      <c r="B425" s="4"/>
      <c r="C425" s="20">
        <v>4</v>
      </c>
      <c r="D425" s="44"/>
      <c r="E425" s="44"/>
      <c r="F425" s="44"/>
      <c r="G425" s="31">
        <f t="shared" si="168"/>
        <v>0</v>
      </c>
      <c r="H425" s="31">
        <f t="shared" si="169"/>
        <v>0</v>
      </c>
    </row>
    <row r="426" spans="1:8" outlineLevel="1" x14ac:dyDescent="0.25">
      <c r="B426" s="4"/>
      <c r="C426" s="20">
        <v>5</v>
      </c>
      <c r="D426" s="44"/>
      <c r="E426" s="44"/>
      <c r="F426" s="44"/>
      <c r="G426" s="31">
        <f t="shared" si="168"/>
        <v>0</v>
      </c>
      <c r="H426" s="31">
        <f t="shared" si="169"/>
        <v>0</v>
      </c>
    </row>
    <row r="427" spans="1:8" outlineLevel="1" x14ac:dyDescent="0.25">
      <c r="B427" s="4"/>
      <c r="C427" s="20">
        <v>6</v>
      </c>
      <c r="D427" s="44"/>
      <c r="E427" s="44"/>
      <c r="F427" s="44"/>
      <c r="G427" s="31">
        <f t="shared" si="168"/>
        <v>0</v>
      </c>
      <c r="H427" s="31">
        <f t="shared" si="169"/>
        <v>0</v>
      </c>
    </row>
    <row r="428" spans="1:8" outlineLevel="1" x14ac:dyDescent="0.25">
      <c r="B428" s="4"/>
      <c r="C428" s="20">
        <v>7</v>
      </c>
      <c r="D428" s="44"/>
      <c r="E428" s="44"/>
      <c r="F428" s="44"/>
      <c r="G428" s="31">
        <f t="shared" si="168"/>
        <v>0</v>
      </c>
      <c r="H428" s="31">
        <f t="shared" si="169"/>
        <v>0</v>
      </c>
    </row>
    <row r="429" spans="1:8" outlineLevel="1" x14ac:dyDescent="0.25">
      <c r="B429" s="4"/>
      <c r="C429" s="20">
        <v>8</v>
      </c>
      <c r="D429" s="44"/>
      <c r="E429" s="44"/>
      <c r="F429" s="44"/>
      <c r="G429" s="31">
        <f t="shared" si="168"/>
        <v>0</v>
      </c>
      <c r="H429" s="31">
        <f t="shared" si="169"/>
        <v>0</v>
      </c>
    </row>
    <row r="430" spans="1:8" outlineLevel="1" x14ac:dyDescent="0.25">
      <c r="B430" s="4"/>
      <c r="C430" s="20">
        <v>9</v>
      </c>
      <c r="D430" s="44"/>
      <c r="E430" s="44"/>
      <c r="F430" s="44"/>
      <c r="G430" s="31">
        <f t="shared" si="168"/>
        <v>0</v>
      </c>
      <c r="H430" s="31">
        <f t="shared" si="169"/>
        <v>0</v>
      </c>
    </row>
    <row r="431" spans="1:8" outlineLevel="1" x14ac:dyDescent="0.25">
      <c r="B431" s="4"/>
      <c r="C431" s="20">
        <v>10</v>
      </c>
      <c r="D431" s="44"/>
      <c r="E431" s="44"/>
      <c r="F431" s="44"/>
      <c r="G431" s="31">
        <f t="shared" si="168"/>
        <v>0</v>
      </c>
      <c r="H431" s="31">
        <f t="shared" si="169"/>
        <v>0</v>
      </c>
    </row>
    <row r="432" spans="1:8" outlineLevel="1" x14ac:dyDescent="0.25">
      <c r="B432" s="4"/>
      <c r="C432" s="20">
        <v>11</v>
      </c>
      <c r="D432" s="44"/>
      <c r="E432" s="44"/>
      <c r="F432" s="44"/>
      <c r="G432" s="31">
        <f t="shared" si="168"/>
        <v>0</v>
      </c>
      <c r="H432" s="31">
        <f t="shared" si="169"/>
        <v>0</v>
      </c>
    </row>
    <row r="433" spans="1:8" outlineLevel="1" x14ac:dyDescent="0.25">
      <c r="B433" s="4"/>
      <c r="C433" s="20">
        <v>12</v>
      </c>
      <c r="D433" s="44"/>
      <c r="E433" s="44"/>
      <c r="F433" s="44"/>
      <c r="G433" s="31">
        <f t="shared" si="168"/>
        <v>0</v>
      </c>
      <c r="H433" s="31">
        <f t="shared" si="169"/>
        <v>0</v>
      </c>
    </row>
    <row r="434" spans="1:8" outlineLevel="1" x14ac:dyDescent="0.25">
      <c r="B434" s="4"/>
      <c r="C434" s="20">
        <v>13</v>
      </c>
      <c r="D434" s="44"/>
      <c r="E434" s="44"/>
      <c r="F434" s="44"/>
      <c r="G434" s="31">
        <f t="shared" si="168"/>
        <v>0</v>
      </c>
      <c r="H434" s="31">
        <f t="shared" si="169"/>
        <v>0</v>
      </c>
    </row>
    <row r="435" spans="1:8" outlineLevel="1" x14ac:dyDescent="0.25">
      <c r="B435" s="4"/>
      <c r="C435" s="20">
        <v>14</v>
      </c>
      <c r="D435" s="44"/>
      <c r="E435" s="44"/>
      <c r="F435" s="44"/>
      <c r="G435" s="31">
        <f t="shared" si="168"/>
        <v>0</v>
      </c>
      <c r="H435" s="31">
        <f t="shared" si="169"/>
        <v>0</v>
      </c>
    </row>
    <row r="436" spans="1:8" outlineLevel="1" x14ac:dyDescent="0.25">
      <c r="B436" s="4"/>
      <c r="C436" s="20">
        <v>15</v>
      </c>
      <c r="D436" s="44"/>
      <c r="E436" s="44"/>
      <c r="F436" s="44"/>
      <c r="G436" s="31">
        <f t="shared" si="168"/>
        <v>0</v>
      </c>
      <c r="H436" s="31">
        <f t="shared" si="169"/>
        <v>0</v>
      </c>
    </row>
    <row r="437" spans="1:8" outlineLevel="1" x14ac:dyDescent="0.25">
      <c r="B437" s="4"/>
      <c r="C437" s="20">
        <v>16</v>
      </c>
      <c r="D437" s="44"/>
      <c r="E437" s="44"/>
      <c r="F437" s="44"/>
      <c r="G437" s="31">
        <f t="shared" si="168"/>
        <v>0</v>
      </c>
      <c r="H437" s="31">
        <f t="shared" si="169"/>
        <v>0</v>
      </c>
    </row>
    <row r="438" spans="1:8" outlineLevel="1" x14ac:dyDescent="0.25">
      <c r="B438" s="4"/>
      <c r="C438" s="20">
        <v>17</v>
      </c>
      <c r="D438" s="44"/>
      <c r="E438" s="44"/>
      <c r="F438" s="44"/>
      <c r="G438" s="31">
        <f t="shared" si="168"/>
        <v>0</v>
      </c>
      <c r="H438" s="31">
        <f t="shared" si="169"/>
        <v>0</v>
      </c>
    </row>
    <row r="439" spans="1:8" outlineLevel="1" x14ac:dyDescent="0.25">
      <c r="B439" s="4"/>
      <c r="C439" s="20">
        <v>18</v>
      </c>
      <c r="D439" s="44"/>
      <c r="E439" s="44"/>
      <c r="F439" s="44"/>
      <c r="G439" s="31">
        <f t="shared" si="168"/>
        <v>0</v>
      </c>
      <c r="H439" s="31">
        <f t="shared" si="169"/>
        <v>0</v>
      </c>
    </row>
    <row r="440" spans="1:8" outlineLevel="1" x14ac:dyDescent="0.25">
      <c r="B440" s="4"/>
      <c r="C440" s="20">
        <v>19</v>
      </c>
      <c r="D440" s="44"/>
      <c r="E440" s="44"/>
      <c r="F440" s="44"/>
      <c r="G440" s="31">
        <f t="shared" si="168"/>
        <v>0</v>
      </c>
      <c r="H440" s="31">
        <f t="shared" si="169"/>
        <v>0</v>
      </c>
    </row>
    <row r="441" spans="1:8" outlineLevel="1" x14ac:dyDescent="0.25">
      <c r="B441" s="4"/>
      <c r="C441" s="20">
        <v>20</v>
      </c>
      <c r="D441" s="44"/>
      <c r="E441" s="44"/>
      <c r="F441" s="44"/>
      <c r="G441" s="31">
        <f t="shared" si="168"/>
        <v>0</v>
      </c>
      <c r="H441" s="31">
        <f t="shared" si="169"/>
        <v>0</v>
      </c>
    </row>
    <row r="442" spans="1:8" outlineLevel="1" x14ac:dyDescent="0.25">
      <c r="A442" s="20" t="s">
        <v>0</v>
      </c>
      <c r="B442" s="38" t="str">
        <f>'Aggregated Ava Portfolio'!B82</f>
        <v>Fremont Age Well Center (Core)</v>
      </c>
      <c r="C442" s="32" t="s">
        <v>121</v>
      </c>
      <c r="D442" s="33">
        <f>SUM(D422:D441)</f>
        <v>0</v>
      </c>
      <c r="E442" s="33">
        <f t="shared" ref="E442:G442" si="170">SUM(E422:E441)</f>
        <v>0</v>
      </c>
      <c r="F442" s="33">
        <f t="shared" si="170"/>
        <v>0</v>
      </c>
      <c r="G442" s="33">
        <f t="shared" si="170"/>
        <v>0</v>
      </c>
      <c r="H442" s="33">
        <f>H441</f>
        <v>0</v>
      </c>
    </row>
    <row r="443" spans="1:8" x14ac:dyDescent="0.25">
      <c r="B443" s="4"/>
      <c r="C443" s="36"/>
      <c r="D443" s="37"/>
      <c r="E443" s="37"/>
      <c r="F443" s="37"/>
      <c r="G443" s="37"/>
      <c r="H443" s="37"/>
    </row>
    <row r="444" spans="1:8" s="29" customFormat="1" x14ac:dyDescent="0.25">
      <c r="A444" s="20" t="s">
        <v>0</v>
      </c>
      <c r="B444" s="28" t="s">
        <v>124</v>
      </c>
    </row>
    <row r="445" spans="1:8" outlineLevel="1" x14ac:dyDescent="0.25"/>
    <row r="446" spans="1:8" outlineLevel="1" x14ac:dyDescent="0.25">
      <c r="A446" s="20"/>
      <c r="B446" s="4"/>
      <c r="C446" s="42" t="str">
        <f>TEXT(B444,"")&amp;" Roll Up"</f>
        <v>Fremont Tailored Portfolio Roll Up</v>
      </c>
      <c r="D446" s="43"/>
      <c r="E446" s="43"/>
      <c r="F446" s="43"/>
      <c r="G446" s="43"/>
      <c r="H446" s="43"/>
    </row>
    <row r="447" spans="1:8" outlineLevel="1" x14ac:dyDescent="0.25">
      <c r="A447" s="20"/>
      <c r="B447" s="4"/>
    </row>
    <row r="448" spans="1:8" outlineLevel="1" x14ac:dyDescent="0.25">
      <c r="A448" s="20"/>
      <c r="B448" s="4"/>
      <c r="C448" s="30" t="s">
        <v>115</v>
      </c>
      <c r="D448" s="30" t="s">
        <v>116</v>
      </c>
      <c r="E448" s="30" t="s">
        <v>117</v>
      </c>
      <c r="F448" s="30" t="s">
        <v>118</v>
      </c>
      <c r="G448" s="30" t="s">
        <v>119</v>
      </c>
      <c r="H448" s="30" t="s">
        <v>120</v>
      </c>
    </row>
    <row r="449" spans="1:8" outlineLevel="1" x14ac:dyDescent="0.25">
      <c r="A449" s="20"/>
      <c r="B449" s="4"/>
      <c r="C449" s="20">
        <v>1</v>
      </c>
      <c r="D449" s="45">
        <f>SUM(D472,D495,D518,D541,D564)</f>
        <v>0</v>
      </c>
      <c r="E449" s="45">
        <f t="shared" ref="E449:F449" si="171">SUM(E472,E495,E518,E541,E564)</f>
        <v>0</v>
      </c>
      <c r="F449" s="45">
        <f t="shared" si="171"/>
        <v>0</v>
      </c>
      <c r="G449" s="45">
        <f t="shared" ref="G449" si="172">SUM(G472,G495,G518,G541,G564)</f>
        <v>0</v>
      </c>
      <c r="H449" s="31">
        <f>G449</f>
        <v>0</v>
      </c>
    </row>
    <row r="450" spans="1:8" outlineLevel="1" x14ac:dyDescent="0.25">
      <c r="A450" s="20"/>
      <c r="B450" s="4"/>
      <c r="C450" s="20">
        <v>2</v>
      </c>
      <c r="D450" s="45">
        <f t="shared" ref="D450:F450" si="173">SUM(D473,D496,D519,D542,D565)</f>
        <v>0</v>
      </c>
      <c r="E450" s="45">
        <f t="shared" si="173"/>
        <v>0</v>
      </c>
      <c r="F450" s="45">
        <f t="shared" si="173"/>
        <v>0</v>
      </c>
      <c r="G450" s="45">
        <f t="shared" ref="G450" si="174">SUM(G473,G496,G519,G542,G565)</f>
        <v>0</v>
      </c>
      <c r="H450" s="31">
        <f>G450+H449</f>
        <v>0</v>
      </c>
    </row>
    <row r="451" spans="1:8" outlineLevel="1" x14ac:dyDescent="0.25">
      <c r="A451" s="20"/>
      <c r="B451" s="4"/>
      <c r="C451" s="20">
        <v>3</v>
      </c>
      <c r="D451" s="45">
        <f t="shared" ref="D451:F451" si="175">SUM(D474,D497,D520,D543,D566)</f>
        <v>0</v>
      </c>
      <c r="E451" s="45">
        <f t="shared" si="175"/>
        <v>0</v>
      </c>
      <c r="F451" s="45">
        <f t="shared" si="175"/>
        <v>0</v>
      </c>
      <c r="G451" s="45">
        <f t="shared" ref="G451" si="176">SUM(G474,G497,G520,G543,G566)</f>
        <v>0</v>
      </c>
      <c r="H451" s="31">
        <f t="shared" ref="H451:H468" si="177">G451+H450</f>
        <v>0</v>
      </c>
    </row>
    <row r="452" spans="1:8" outlineLevel="1" x14ac:dyDescent="0.25">
      <c r="A452" s="20"/>
      <c r="B452" s="4"/>
      <c r="C452" s="20">
        <v>4</v>
      </c>
      <c r="D452" s="45">
        <f t="shared" ref="D452:F452" si="178">SUM(D475,D498,D521,D544,D567)</f>
        <v>0</v>
      </c>
      <c r="E452" s="45">
        <f t="shared" si="178"/>
        <v>0</v>
      </c>
      <c r="F452" s="45">
        <f t="shared" si="178"/>
        <v>0</v>
      </c>
      <c r="G452" s="45">
        <f t="shared" ref="G452" si="179">SUM(G475,G498,G521,G544,G567)</f>
        <v>0</v>
      </c>
      <c r="H452" s="31">
        <f t="shared" si="177"/>
        <v>0</v>
      </c>
    </row>
    <row r="453" spans="1:8" outlineLevel="1" x14ac:dyDescent="0.25">
      <c r="A453" s="20"/>
      <c r="B453" s="4"/>
      <c r="C453" s="20">
        <v>5</v>
      </c>
      <c r="D453" s="45">
        <f t="shared" ref="D453:F453" si="180">SUM(D476,D499,D522,D545,D568)</f>
        <v>0</v>
      </c>
      <c r="E453" s="45">
        <f t="shared" si="180"/>
        <v>0</v>
      </c>
      <c r="F453" s="45">
        <f t="shared" si="180"/>
        <v>0</v>
      </c>
      <c r="G453" s="45">
        <f t="shared" ref="G453" si="181">SUM(G476,G499,G522,G545,G568)</f>
        <v>0</v>
      </c>
      <c r="H453" s="31">
        <f t="shared" si="177"/>
        <v>0</v>
      </c>
    </row>
    <row r="454" spans="1:8" outlineLevel="1" x14ac:dyDescent="0.25">
      <c r="A454" s="20"/>
      <c r="B454" s="4"/>
      <c r="C454" s="20">
        <v>6</v>
      </c>
      <c r="D454" s="45">
        <f t="shared" ref="D454:F454" si="182">SUM(D477,D500,D523,D546,D569)</f>
        <v>0</v>
      </c>
      <c r="E454" s="45">
        <f t="shared" si="182"/>
        <v>0</v>
      </c>
      <c r="F454" s="45">
        <f t="shared" si="182"/>
        <v>0</v>
      </c>
      <c r="G454" s="45">
        <f t="shared" ref="G454" si="183">SUM(G477,G500,G523,G546,G569)</f>
        <v>0</v>
      </c>
      <c r="H454" s="31">
        <f t="shared" si="177"/>
        <v>0</v>
      </c>
    </row>
    <row r="455" spans="1:8" outlineLevel="1" x14ac:dyDescent="0.25">
      <c r="A455" s="20"/>
      <c r="B455" s="4"/>
      <c r="C455" s="20">
        <v>7</v>
      </c>
      <c r="D455" s="45">
        <f t="shared" ref="D455:F455" si="184">SUM(D478,D501,D524,D547,D570)</f>
        <v>0</v>
      </c>
      <c r="E455" s="45">
        <f t="shared" si="184"/>
        <v>0</v>
      </c>
      <c r="F455" s="45">
        <f t="shared" si="184"/>
        <v>0</v>
      </c>
      <c r="G455" s="45">
        <f t="shared" ref="G455" si="185">SUM(G478,G501,G524,G547,G570)</f>
        <v>0</v>
      </c>
      <c r="H455" s="31">
        <f t="shared" si="177"/>
        <v>0</v>
      </c>
    </row>
    <row r="456" spans="1:8" outlineLevel="1" x14ac:dyDescent="0.25">
      <c r="A456" s="20"/>
      <c r="B456" s="4"/>
      <c r="C456" s="20">
        <v>8</v>
      </c>
      <c r="D456" s="45">
        <f t="shared" ref="D456:F456" si="186">SUM(D479,D502,D525,D548,D571)</f>
        <v>0</v>
      </c>
      <c r="E456" s="45">
        <f t="shared" si="186"/>
        <v>0</v>
      </c>
      <c r="F456" s="45">
        <f t="shared" si="186"/>
        <v>0</v>
      </c>
      <c r="G456" s="45">
        <f t="shared" ref="G456" si="187">SUM(G479,G502,G525,G548,G571)</f>
        <v>0</v>
      </c>
      <c r="H456" s="31">
        <f t="shared" si="177"/>
        <v>0</v>
      </c>
    </row>
    <row r="457" spans="1:8" outlineLevel="1" x14ac:dyDescent="0.25">
      <c r="A457" s="20"/>
      <c r="B457" s="4"/>
      <c r="C457" s="20">
        <v>9</v>
      </c>
      <c r="D457" s="45">
        <f t="shared" ref="D457:F457" si="188">SUM(D480,D503,D526,D549,D572)</f>
        <v>0</v>
      </c>
      <c r="E457" s="45">
        <f t="shared" si="188"/>
        <v>0</v>
      </c>
      <c r="F457" s="45">
        <f t="shared" si="188"/>
        <v>0</v>
      </c>
      <c r="G457" s="45">
        <f t="shared" ref="G457" si="189">SUM(G480,G503,G526,G549,G572)</f>
        <v>0</v>
      </c>
      <c r="H457" s="31">
        <f t="shared" si="177"/>
        <v>0</v>
      </c>
    </row>
    <row r="458" spans="1:8" outlineLevel="1" x14ac:dyDescent="0.25">
      <c r="A458" s="20"/>
      <c r="B458" s="4"/>
      <c r="C458" s="20">
        <v>10</v>
      </c>
      <c r="D458" s="45">
        <f t="shared" ref="D458:F458" si="190">SUM(D481,D504,D527,D550,D573)</f>
        <v>0</v>
      </c>
      <c r="E458" s="45">
        <f t="shared" si="190"/>
        <v>0</v>
      </c>
      <c r="F458" s="45">
        <f t="shared" si="190"/>
        <v>0</v>
      </c>
      <c r="G458" s="45">
        <f t="shared" ref="G458" si="191">SUM(G481,G504,G527,G550,G573)</f>
        <v>0</v>
      </c>
      <c r="H458" s="31">
        <f t="shared" si="177"/>
        <v>0</v>
      </c>
    </row>
    <row r="459" spans="1:8" outlineLevel="1" x14ac:dyDescent="0.25">
      <c r="A459" s="20"/>
      <c r="B459" s="4"/>
      <c r="C459" s="20">
        <v>11</v>
      </c>
      <c r="D459" s="45">
        <f t="shared" ref="D459:F459" si="192">SUM(D482,D505,D528,D551,D574)</f>
        <v>0</v>
      </c>
      <c r="E459" s="45">
        <f t="shared" si="192"/>
        <v>0</v>
      </c>
      <c r="F459" s="45">
        <f t="shared" si="192"/>
        <v>0</v>
      </c>
      <c r="G459" s="45">
        <f t="shared" ref="G459" si="193">SUM(G482,G505,G528,G551,G574)</f>
        <v>0</v>
      </c>
      <c r="H459" s="31">
        <f t="shared" si="177"/>
        <v>0</v>
      </c>
    </row>
    <row r="460" spans="1:8" outlineLevel="1" x14ac:dyDescent="0.25">
      <c r="A460" s="20"/>
      <c r="B460" s="4"/>
      <c r="C460" s="20">
        <v>12</v>
      </c>
      <c r="D460" s="45">
        <f t="shared" ref="D460:F460" si="194">SUM(D483,D506,D529,D552,D575)</f>
        <v>0</v>
      </c>
      <c r="E460" s="45">
        <f t="shared" si="194"/>
        <v>0</v>
      </c>
      <c r="F460" s="45">
        <f t="shared" si="194"/>
        <v>0</v>
      </c>
      <c r="G460" s="45">
        <f t="shared" ref="G460" si="195">SUM(G483,G506,G529,G552,G575)</f>
        <v>0</v>
      </c>
      <c r="H460" s="31">
        <f t="shared" si="177"/>
        <v>0</v>
      </c>
    </row>
    <row r="461" spans="1:8" outlineLevel="1" x14ac:dyDescent="0.25">
      <c r="A461" s="20"/>
      <c r="B461" s="4"/>
      <c r="C461" s="20">
        <v>13</v>
      </c>
      <c r="D461" s="45">
        <f t="shared" ref="D461:F461" si="196">SUM(D484,D507,D530,D553,D576)</f>
        <v>0</v>
      </c>
      <c r="E461" s="45">
        <f t="shared" si="196"/>
        <v>0</v>
      </c>
      <c r="F461" s="45">
        <f t="shared" si="196"/>
        <v>0</v>
      </c>
      <c r="G461" s="45">
        <f t="shared" ref="G461" si="197">SUM(G484,G507,G530,G553,G576)</f>
        <v>0</v>
      </c>
      <c r="H461" s="31">
        <f t="shared" si="177"/>
        <v>0</v>
      </c>
    </row>
    <row r="462" spans="1:8" outlineLevel="1" x14ac:dyDescent="0.25">
      <c r="A462" s="20"/>
      <c r="B462" s="4"/>
      <c r="C462" s="20">
        <v>14</v>
      </c>
      <c r="D462" s="45">
        <f t="shared" ref="D462:F462" si="198">SUM(D485,D508,D531,D554,D577)</f>
        <v>0</v>
      </c>
      <c r="E462" s="45">
        <f t="shared" si="198"/>
        <v>0</v>
      </c>
      <c r="F462" s="45">
        <f t="shared" si="198"/>
        <v>0</v>
      </c>
      <c r="G462" s="45">
        <f t="shared" ref="G462" si="199">SUM(G485,G508,G531,G554,G577)</f>
        <v>0</v>
      </c>
      <c r="H462" s="31">
        <f t="shared" si="177"/>
        <v>0</v>
      </c>
    </row>
    <row r="463" spans="1:8" outlineLevel="1" x14ac:dyDescent="0.25">
      <c r="A463" s="20"/>
      <c r="B463" s="4"/>
      <c r="C463" s="20">
        <v>15</v>
      </c>
      <c r="D463" s="45">
        <f t="shared" ref="D463:F463" si="200">SUM(D486,D509,D532,D555,D578)</f>
        <v>0</v>
      </c>
      <c r="E463" s="45">
        <f t="shared" si="200"/>
        <v>0</v>
      </c>
      <c r="F463" s="45">
        <f t="shared" si="200"/>
        <v>0</v>
      </c>
      <c r="G463" s="45">
        <f t="shared" ref="G463" si="201">SUM(G486,G509,G532,G555,G578)</f>
        <v>0</v>
      </c>
      <c r="H463" s="31">
        <f t="shared" si="177"/>
        <v>0</v>
      </c>
    </row>
    <row r="464" spans="1:8" outlineLevel="1" x14ac:dyDescent="0.25">
      <c r="A464" s="20"/>
      <c r="B464" s="4"/>
      <c r="C464" s="20">
        <v>16</v>
      </c>
      <c r="D464" s="45">
        <f t="shared" ref="D464:F464" si="202">SUM(D487,D510,D533,D556,D579)</f>
        <v>0</v>
      </c>
      <c r="E464" s="45">
        <f t="shared" si="202"/>
        <v>0</v>
      </c>
      <c r="F464" s="45">
        <f t="shared" si="202"/>
        <v>0</v>
      </c>
      <c r="G464" s="45">
        <f t="shared" ref="G464" si="203">SUM(G487,G510,G533,G556,G579)</f>
        <v>0</v>
      </c>
      <c r="H464" s="31">
        <f t="shared" si="177"/>
        <v>0</v>
      </c>
    </row>
    <row r="465" spans="1:8" outlineLevel="1" x14ac:dyDescent="0.25">
      <c r="A465" s="20"/>
      <c r="B465" s="4"/>
      <c r="C465" s="20">
        <v>17</v>
      </c>
      <c r="D465" s="45">
        <f t="shared" ref="D465:F465" si="204">SUM(D488,D511,D534,D557,D580)</f>
        <v>0</v>
      </c>
      <c r="E465" s="45">
        <f t="shared" si="204"/>
        <v>0</v>
      </c>
      <c r="F465" s="45">
        <f t="shared" si="204"/>
        <v>0</v>
      </c>
      <c r="G465" s="45">
        <f t="shared" ref="G465" si="205">SUM(G488,G511,G534,G557,G580)</f>
        <v>0</v>
      </c>
      <c r="H465" s="31">
        <f t="shared" si="177"/>
        <v>0</v>
      </c>
    </row>
    <row r="466" spans="1:8" outlineLevel="1" x14ac:dyDescent="0.25">
      <c r="A466" s="20"/>
      <c r="B466" s="4"/>
      <c r="C466" s="20">
        <v>18</v>
      </c>
      <c r="D466" s="45">
        <f t="shared" ref="D466:F466" si="206">SUM(D489,D512,D535,D558,D581)</f>
        <v>0</v>
      </c>
      <c r="E466" s="45">
        <f t="shared" si="206"/>
        <v>0</v>
      </c>
      <c r="F466" s="45">
        <f t="shared" si="206"/>
        <v>0</v>
      </c>
      <c r="G466" s="45">
        <f t="shared" ref="G466" si="207">SUM(G489,G512,G535,G558,G581)</f>
        <v>0</v>
      </c>
      <c r="H466" s="31">
        <f t="shared" si="177"/>
        <v>0</v>
      </c>
    </row>
    <row r="467" spans="1:8" outlineLevel="1" x14ac:dyDescent="0.25">
      <c r="A467" s="20"/>
      <c r="B467" s="4"/>
      <c r="C467" s="20">
        <v>19</v>
      </c>
      <c r="D467" s="45">
        <f t="shared" ref="D467:F467" si="208">SUM(D490,D513,D536,D559,D582)</f>
        <v>0</v>
      </c>
      <c r="E467" s="45">
        <f t="shared" si="208"/>
        <v>0</v>
      </c>
      <c r="F467" s="45">
        <f t="shared" si="208"/>
        <v>0</v>
      </c>
      <c r="G467" s="45">
        <f t="shared" ref="G467" si="209">SUM(G490,G513,G536,G559,G582)</f>
        <v>0</v>
      </c>
      <c r="H467" s="31">
        <f t="shared" si="177"/>
        <v>0</v>
      </c>
    </row>
    <row r="468" spans="1:8" outlineLevel="1" x14ac:dyDescent="0.25">
      <c r="A468" s="20"/>
      <c r="B468" s="4"/>
      <c r="C468" s="20">
        <v>20</v>
      </c>
      <c r="D468" s="45">
        <f t="shared" ref="D468:F468" si="210">SUM(D491,D514,D537,D560,D583)</f>
        <v>0</v>
      </c>
      <c r="E468" s="45">
        <f t="shared" si="210"/>
        <v>0</v>
      </c>
      <c r="F468" s="45">
        <f t="shared" si="210"/>
        <v>0</v>
      </c>
      <c r="G468" s="45">
        <f t="shared" ref="G468" si="211">SUM(G491,G514,G537,G560,G583)</f>
        <v>0</v>
      </c>
      <c r="H468" s="31">
        <f t="shared" si="177"/>
        <v>0</v>
      </c>
    </row>
    <row r="469" spans="1:8" outlineLevel="1" x14ac:dyDescent="0.25">
      <c r="A469" s="20" t="s">
        <v>0</v>
      </c>
      <c r="B469" s="4" t="str">
        <f>B444</f>
        <v>Fremont Tailored Portfolio</v>
      </c>
      <c r="C469" s="32" t="s">
        <v>121</v>
      </c>
      <c r="D469" s="33">
        <f>SUM(D449:D468)</f>
        <v>0</v>
      </c>
      <c r="E469" s="33">
        <f t="shared" ref="E469:G469" si="212">SUM(E449:E468)</f>
        <v>0</v>
      </c>
      <c r="F469" s="33">
        <f t="shared" si="212"/>
        <v>0</v>
      </c>
      <c r="G469" s="33">
        <f t="shared" si="212"/>
        <v>0</v>
      </c>
      <c r="H469" s="33">
        <f>H468</f>
        <v>0</v>
      </c>
    </row>
    <row r="470" spans="1:8" outlineLevel="1" x14ac:dyDescent="0.25"/>
    <row r="471" spans="1:8" outlineLevel="1" x14ac:dyDescent="0.25">
      <c r="B471" s="4"/>
      <c r="C471" s="30" t="s">
        <v>115</v>
      </c>
      <c r="D471" s="30" t="s">
        <v>116</v>
      </c>
      <c r="E471" s="30" t="s">
        <v>117</v>
      </c>
      <c r="F471" s="30" t="s">
        <v>118</v>
      </c>
      <c r="G471" s="30" t="s">
        <v>119</v>
      </c>
      <c r="H471" s="30" t="s">
        <v>120</v>
      </c>
    </row>
    <row r="472" spans="1:8" outlineLevel="1" x14ac:dyDescent="0.25">
      <c r="C472" s="20">
        <v>1</v>
      </c>
      <c r="D472" s="44"/>
      <c r="E472" s="44"/>
      <c r="F472" s="44"/>
      <c r="G472" s="31">
        <f>E472-F472-D472</f>
        <v>0</v>
      </c>
      <c r="H472" s="31">
        <f>G472</f>
        <v>0</v>
      </c>
    </row>
    <row r="473" spans="1:8" outlineLevel="1" x14ac:dyDescent="0.25">
      <c r="B473" s="4"/>
      <c r="C473" s="20">
        <v>2</v>
      </c>
      <c r="D473" s="44"/>
      <c r="E473" s="44"/>
      <c r="F473" s="44"/>
      <c r="G473" s="31">
        <f t="shared" ref="G473:G491" si="213">E473-F473-D473</f>
        <v>0</v>
      </c>
      <c r="H473" s="31">
        <f>G473+H472</f>
        <v>0</v>
      </c>
    </row>
    <row r="474" spans="1:8" outlineLevel="1" x14ac:dyDescent="0.25">
      <c r="B474" s="4"/>
      <c r="C474" s="20">
        <v>3</v>
      </c>
      <c r="D474" s="44"/>
      <c r="E474" s="44"/>
      <c r="F474" s="44"/>
      <c r="G474" s="31">
        <f t="shared" si="213"/>
        <v>0</v>
      </c>
      <c r="H474" s="31">
        <f t="shared" ref="H474:H491" si="214">G474+H473</f>
        <v>0</v>
      </c>
    </row>
    <row r="475" spans="1:8" outlineLevel="1" x14ac:dyDescent="0.25">
      <c r="B475" s="4"/>
      <c r="C475" s="20">
        <v>4</v>
      </c>
      <c r="D475" s="44"/>
      <c r="E475" s="44"/>
      <c r="F475" s="44"/>
      <c r="G475" s="31">
        <f t="shared" si="213"/>
        <v>0</v>
      </c>
      <c r="H475" s="31">
        <f t="shared" si="214"/>
        <v>0</v>
      </c>
    </row>
    <row r="476" spans="1:8" outlineLevel="1" x14ac:dyDescent="0.25">
      <c r="B476" s="4"/>
      <c r="C476" s="20">
        <v>5</v>
      </c>
      <c r="D476" s="44"/>
      <c r="E476" s="44"/>
      <c r="F476" s="44"/>
      <c r="G476" s="31">
        <f t="shared" si="213"/>
        <v>0</v>
      </c>
      <c r="H476" s="31">
        <f t="shared" si="214"/>
        <v>0</v>
      </c>
    </row>
    <row r="477" spans="1:8" outlineLevel="1" x14ac:dyDescent="0.25">
      <c r="B477" s="4"/>
      <c r="C477" s="20">
        <v>6</v>
      </c>
      <c r="D477" s="44"/>
      <c r="E477" s="44"/>
      <c r="F477" s="44"/>
      <c r="G477" s="31">
        <f t="shared" si="213"/>
        <v>0</v>
      </c>
      <c r="H477" s="31">
        <f t="shared" si="214"/>
        <v>0</v>
      </c>
    </row>
    <row r="478" spans="1:8" outlineLevel="1" x14ac:dyDescent="0.25">
      <c r="B478" s="4"/>
      <c r="C478" s="20">
        <v>7</v>
      </c>
      <c r="D478" s="44"/>
      <c r="E478" s="44"/>
      <c r="F478" s="44"/>
      <c r="G478" s="31">
        <f t="shared" si="213"/>
        <v>0</v>
      </c>
      <c r="H478" s="31">
        <f t="shared" si="214"/>
        <v>0</v>
      </c>
    </row>
    <row r="479" spans="1:8" outlineLevel="1" x14ac:dyDescent="0.25">
      <c r="B479" s="4"/>
      <c r="C479" s="20">
        <v>8</v>
      </c>
      <c r="D479" s="44"/>
      <c r="E479" s="44"/>
      <c r="F479" s="44"/>
      <c r="G479" s="31">
        <f t="shared" si="213"/>
        <v>0</v>
      </c>
      <c r="H479" s="31">
        <f t="shared" si="214"/>
        <v>0</v>
      </c>
    </row>
    <row r="480" spans="1:8" outlineLevel="1" x14ac:dyDescent="0.25">
      <c r="B480" s="4"/>
      <c r="C480" s="20">
        <v>9</v>
      </c>
      <c r="D480" s="44"/>
      <c r="E480" s="44"/>
      <c r="F480" s="44"/>
      <c r="G480" s="31">
        <f t="shared" si="213"/>
        <v>0</v>
      </c>
      <c r="H480" s="31">
        <f t="shared" si="214"/>
        <v>0</v>
      </c>
    </row>
    <row r="481" spans="1:8" outlineLevel="1" x14ac:dyDescent="0.25">
      <c r="B481" s="4"/>
      <c r="C481" s="20">
        <v>10</v>
      </c>
      <c r="D481" s="44"/>
      <c r="E481" s="44"/>
      <c r="F481" s="44"/>
      <c r="G481" s="31">
        <f t="shared" si="213"/>
        <v>0</v>
      </c>
      <c r="H481" s="31">
        <f t="shared" si="214"/>
        <v>0</v>
      </c>
    </row>
    <row r="482" spans="1:8" outlineLevel="1" x14ac:dyDescent="0.25">
      <c r="B482" s="4"/>
      <c r="C482" s="20">
        <v>11</v>
      </c>
      <c r="D482" s="44"/>
      <c r="E482" s="44"/>
      <c r="F482" s="44"/>
      <c r="G482" s="31">
        <f t="shared" si="213"/>
        <v>0</v>
      </c>
      <c r="H482" s="31">
        <f t="shared" si="214"/>
        <v>0</v>
      </c>
    </row>
    <row r="483" spans="1:8" outlineLevel="1" x14ac:dyDescent="0.25">
      <c r="B483" s="4"/>
      <c r="C483" s="20">
        <v>12</v>
      </c>
      <c r="D483" s="44"/>
      <c r="E483" s="44"/>
      <c r="F483" s="44"/>
      <c r="G483" s="31">
        <f t="shared" si="213"/>
        <v>0</v>
      </c>
      <c r="H483" s="31">
        <f t="shared" si="214"/>
        <v>0</v>
      </c>
    </row>
    <row r="484" spans="1:8" outlineLevel="1" x14ac:dyDescent="0.25">
      <c r="B484" s="4"/>
      <c r="C484" s="20">
        <v>13</v>
      </c>
      <c r="D484" s="44"/>
      <c r="E484" s="44"/>
      <c r="F484" s="44"/>
      <c r="G484" s="31">
        <f t="shared" si="213"/>
        <v>0</v>
      </c>
      <c r="H484" s="31">
        <f t="shared" si="214"/>
        <v>0</v>
      </c>
    </row>
    <row r="485" spans="1:8" outlineLevel="1" x14ac:dyDescent="0.25">
      <c r="B485" s="4"/>
      <c r="C485" s="20">
        <v>14</v>
      </c>
      <c r="D485" s="44"/>
      <c r="E485" s="44"/>
      <c r="F485" s="44"/>
      <c r="G485" s="31">
        <f t="shared" si="213"/>
        <v>0</v>
      </c>
      <c r="H485" s="31">
        <f t="shared" si="214"/>
        <v>0</v>
      </c>
    </row>
    <row r="486" spans="1:8" outlineLevel="1" x14ac:dyDescent="0.25">
      <c r="B486" s="4"/>
      <c r="C486" s="20">
        <v>15</v>
      </c>
      <c r="D486" s="44"/>
      <c r="E486" s="44"/>
      <c r="F486" s="44"/>
      <c r="G486" s="31">
        <f t="shared" si="213"/>
        <v>0</v>
      </c>
      <c r="H486" s="31">
        <f t="shared" si="214"/>
        <v>0</v>
      </c>
    </row>
    <row r="487" spans="1:8" outlineLevel="1" x14ac:dyDescent="0.25">
      <c r="B487" s="4"/>
      <c r="C487" s="20">
        <v>16</v>
      </c>
      <c r="D487" s="44"/>
      <c r="E487" s="44"/>
      <c r="F487" s="44"/>
      <c r="G487" s="31">
        <f t="shared" si="213"/>
        <v>0</v>
      </c>
      <c r="H487" s="31">
        <f t="shared" si="214"/>
        <v>0</v>
      </c>
    </row>
    <row r="488" spans="1:8" outlineLevel="1" x14ac:dyDescent="0.25">
      <c r="B488" s="4"/>
      <c r="C488" s="20">
        <v>17</v>
      </c>
      <c r="D488" s="44"/>
      <c r="E488" s="44"/>
      <c r="F488" s="44"/>
      <c r="G488" s="31">
        <f t="shared" si="213"/>
        <v>0</v>
      </c>
      <c r="H488" s="31">
        <f t="shared" si="214"/>
        <v>0</v>
      </c>
    </row>
    <row r="489" spans="1:8" outlineLevel="1" x14ac:dyDescent="0.25">
      <c r="B489" s="4"/>
      <c r="C489" s="20">
        <v>18</v>
      </c>
      <c r="D489" s="44"/>
      <c r="E489" s="44"/>
      <c r="F489" s="44"/>
      <c r="G489" s="31">
        <f t="shared" si="213"/>
        <v>0</v>
      </c>
      <c r="H489" s="31">
        <f t="shared" si="214"/>
        <v>0</v>
      </c>
    </row>
    <row r="490" spans="1:8" outlineLevel="1" x14ac:dyDescent="0.25">
      <c r="B490" s="4"/>
      <c r="C490" s="20">
        <v>19</v>
      </c>
      <c r="D490" s="44"/>
      <c r="E490" s="44"/>
      <c r="F490" s="44"/>
      <c r="G490" s="31">
        <f t="shared" si="213"/>
        <v>0</v>
      </c>
      <c r="H490" s="31">
        <f t="shared" si="214"/>
        <v>0</v>
      </c>
    </row>
    <row r="491" spans="1:8" outlineLevel="1" x14ac:dyDescent="0.25">
      <c r="B491" s="4"/>
      <c r="C491" s="20">
        <v>20</v>
      </c>
      <c r="D491" s="44"/>
      <c r="E491" s="44"/>
      <c r="F491" s="44"/>
      <c r="G491" s="31">
        <f t="shared" si="213"/>
        <v>0</v>
      </c>
      <c r="H491" s="31">
        <f t="shared" si="214"/>
        <v>0</v>
      </c>
    </row>
    <row r="492" spans="1:8" outlineLevel="1" x14ac:dyDescent="0.25">
      <c r="A492" s="20" t="s">
        <v>0</v>
      </c>
      <c r="B492" s="38" t="str">
        <f>'Aggregated Ava Portfolio'!B88</f>
        <v>Fremont Tri City Volunteers (Tailored)</v>
      </c>
      <c r="C492" s="32" t="s">
        <v>121</v>
      </c>
      <c r="D492" s="33">
        <f>SUM(D472:D491)</f>
        <v>0</v>
      </c>
      <c r="E492" s="33">
        <f t="shared" ref="E492:G492" si="215">SUM(E472:E491)</f>
        <v>0</v>
      </c>
      <c r="F492" s="33">
        <f t="shared" si="215"/>
        <v>0</v>
      </c>
      <c r="G492" s="33">
        <f t="shared" si="215"/>
        <v>0</v>
      </c>
      <c r="H492" s="33">
        <f>H491</f>
        <v>0</v>
      </c>
    </row>
    <row r="493" spans="1:8" outlineLevel="1" x14ac:dyDescent="0.25"/>
    <row r="494" spans="1:8" outlineLevel="1" x14ac:dyDescent="0.25">
      <c r="B494" s="4"/>
      <c r="C494" s="30" t="s">
        <v>115</v>
      </c>
      <c r="D494" s="30" t="s">
        <v>116</v>
      </c>
      <c r="E494" s="30" t="s">
        <v>117</v>
      </c>
      <c r="F494" s="30" t="s">
        <v>118</v>
      </c>
      <c r="G494" s="30" t="s">
        <v>119</v>
      </c>
      <c r="H494" s="30" t="s">
        <v>120</v>
      </c>
    </row>
    <row r="495" spans="1:8" outlineLevel="1" x14ac:dyDescent="0.25">
      <c r="C495" s="20">
        <v>1</v>
      </c>
      <c r="D495" s="44"/>
      <c r="E495" s="44"/>
      <c r="F495" s="44"/>
      <c r="G495" s="31">
        <f>E495-F495-D495</f>
        <v>0</v>
      </c>
      <c r="H495" s="31">
        <f>G495</f>
        <v>0</v>
      </c>
    </row>
    <row r="496" spans="1:8" outlineLevel="1" x14ac:dyDescent="0.25">
      <c r="B496" s="4"/>
      <c r="C496" s="20">
        <v>2</v>
      </c>
      <c r="D496" s="44"/>
      <c r="E496" s="44"/>
      <c r="F496" s="44"/>
      <c r="G496" s="31">
        <f t="shared" ref="G496:G514" si="216">E496-F496-D496</f>
        <v>0</v>
      </c>
      <c r="H496" s="31">
        <f>G496+H495</f>
        <v>0</v>
      </c>
    </row>
    <row r="497" spans="2:8" outlineLevel="1" x14ac:dyDescent="0.25">
      <c r="B497" s="4"/>
      <c r="C497" s="20">
        <v>3</v>
      </c>
      <c r="D497" s="44"/>
      <c r="E497" s="44"/>
      <c r="F497" s="44"/>
      <c r="G497" s="31">
        <f t="shared" si="216"/>
        <v>0</v>
      </c>
      <c r="H497" s="31">
        <f t="shared" ref="H497:H514" si="217">G497+H496</f>
        <v>0</v>
      </c>
    </row>
    <row r="498" spans="2:8" outlineLevel="1" x14ac:dyDescent="0.25">
      <c r="B498" s="4"/>
      <c r="C498" s="20">
        <v>4</v>
      </c>
      <c r="D498" s="44"/>
      <c r="E498" s="44"/>
      <c r="F498" s="44"/>
      <c r="G498" s="31">
        <f t="shared" si="216"/>
        <v>0</v>
      </c>
      <c r="H498" s="31">
        <f t="shared" si="217"/>
        <v>0</v>
      </c>
    </row>
    <row r="499" spans="2:8" outlineLevel="1" x14ac:dyDescent="0.25">
      <c r="B499" s="4"/>
      <c r="C499" s="20">
        <v>5</v>
      </c>
      <c r="D499" s="44"/>
      <c r="E499" s="44"/>
      <c r="F499" s="44"/>
      <c r="G499" s="31">
        <f t="shared" si="216"/>
        <v>0</v>
      </c>
      <c r="H499" s="31">
        <f t="shared" si="217"/>
        <v>0</v>
      </c>
    </row>
    <row r="500" spans="2:8" outlineLevel="1" x14ac:dyDescent="0.25">
      <c r="B500" s="4"/>
      <c r="C500" s="20">
        <v>6</v>
      </c>
      <c r="D500" s="44"/>
      <c r="E500" s="44"/>
      <c r="F500" s="44"/>
      <c r="G500" s="31">
        <f t="shared" si="216"/>
        <v>0</v>
      </c>
      <c r="H500" s="31">
        <f t="shared" si="217"/>
        <v>0</v>
      </c>
    </row>
    <row r="501" spans="2:8" outlineLevel="1" x14ac:dyDescent="0.25">
      <c r="B501" s="4"/>
      <c r="C501" s="20">
        <v>7</v>
      </c>
      <c r="D501" s="44"/>
      <c r="E501" s="44"/>
      <c r="F501" s="44"/>
      <c r="G501" s="31">
        <f t="shared" si="216"/>
        <v>0</v>
      </c>
      <c r="H501" s="31">
        <f t="shared" si="217"/>
        <v>0</v>
      </c>
    </row>
    <row r="502" spans="2:8" outlineLevel="1" x14ac:dyDescent="0.25">
      <c r="B502" s="4"/>
      <c r="C502" s="20">
        <v>8</v>
      </c>
      <c r="D502" s="44"/>
      <c r="E502" s="44"/>
      <c r="F502" s="44"/>
      <c r="G502" s="31">
        <f t="shared" si="216"/>
        <v>0</v>
      </c>
      <c r="H502" s="31">
        <f t="shared" si="217"/>
        <v>0</v>
      </c>
    </row>
    <row r="503" spans="2:8" outlineLevel="1" x14ac:dyDescent="0.25">
      <c r="B503" s="4"/>
      <c r="C503" s="20">
        <v>9</v>
      </c>
      <c r="D503" s="44"/>
      <c r="E503" s="44"/>
      <c r="F503" s="44"/>
      <c r="G503" s="31">
        <f t="shared" si="216"/>
        <v>0</v>
      </c>
      <c r="H503" s="31">
        <f t="shared" si="217"/>
        <v>0</v>
      </c>
    </row>
    <row r="504" spans="2:8" outlineLevel="1" x14ac:dyDescent="0.25">
      <c r="B504" s="4"/>
      <c r="C504" s="20">
        <v>10</v>
      </c>
      <c r="D504" s="44"/>
      <c r="E504" s="44"/>
      <c r="F504" s="44"/>
      <c r="G504" s="31">
        <f t="shared" si="216"/>
        <v>0</v>
      </c>
      <c r="H504" s="31">
        <f t="shared" si="217"/>
        <v>0</v>
      </c>
    </row>
    <row r="505" spans="2:8" outlineLevel="1" x14ac:dyDescent="0.25">
      <c r="B505" s="4"/>
      <c r="C505" s="20">
        <v>11</v>
      </c>
      <c r="D505" s="44"/>
      <c r="E505" s="44"/>
      <c r="F505" s="44"/>
      <c r="G505" s="31">
        <f t="shared" si="216"/>
        <v>0</v>
      </c>
      <c r="H505" s="31">
        <f t="shared" si="217"/>
        <v>0</v>
      </c>
    </row>
    <row r="506" spans="2:8" outlineLevel="1" x14ac:dyDescent="0.25">
      <c r="B506" s="4"/>
      <c r="C506" s="20">
        <v>12</v>
      </c>
      <c r="D506" s="44"/>
      <c r="E506" s="44"/>
      <c r="F506" s="44"/>
      <c r="G506" s="31">
        <f t="shared" si="216"/>
        <v>0</v>
      </c>
      <c r="H506" s="31">
        <f t="shared" si="217"/>
        <v>0</v>
      </c>
    </row>
    <row r="507" spans="2:8" outlineLevel="1" x14ac:dyDescent="0.25">
      <c r="B507" s="4"/>
      <c r="C507" s="20">
        <v>13</v>
      </c>
      <c r="D507" s="44"/>
      <c r="E507" s="44"/>
      <c r="F507" s="44"/>
      <c r="G507" s="31">
        <f t="shared" si="216"/>
        <v>0</v>
      </c>
      <c r="H507" s="31">
        <f t="shared" si="217"/>
        <v>0</v>
      </c>
    </row>
    <row r="508" spans="2:8" outlineLevel="1" x14ac:dyDescent="0.25">
      <c r="B508" s="4"/>
      <c r="C508" s="20">
        <v>14</v>
      </c>
      <c r="D508" s="44"/>
      <c r="E508" s="44"/>
      <c r="F508" s="44"/>
      <c r="G508" s="31">
        <f t="shared" si="216"/>
        <v>0</v>
      </c>
      <c r="H508" s="31">
        <f t="shared" si="217"/>
        <v>0</v>
      </c>
    </row>
    <row r="509" spans="2:8" outlineLevel="1" x14ac:dyDescent="0.25">
      <c r="B509" s="4"/>
      <c r="C509" s="20">
        <v>15</v>
      </c>
      <c r="D509" s="44"/>
      <c r="E509" s="44"/>
      <c r="F509" s="44"/>
      <c r="G509" s="31">
        <f t="shared" si="216"/>
        <v>0</v>
      </c>
      <c r="H509" s="31">
        <f t="shared" si="217"/>
        <v>0</v>
      </c>
    </row>
    <row r="510" spans="2:8" outlineLevel="1" x14ac:dyDescent="0.25">
      <c r="B510" s="4"/>
      <c r="C510" s="20">
        <v>16</v>
      </c>
      <c r="D510" s="44"/>
      <c r="E510" s="44"/>
      <c r="F510" s="44"/>
      <c r="G510" s="31">
        <f t="shared" si="216"/>
        <v>0</v>
      </c>
      <c r="H510" s="31">
        <f t="shared" si="217"/>
        <v>0</v>
      </c>
    </row>
    <row r="511" spans="2:8" outlineLevel="1" x14ac:dyDescent="0.25">
      <c r="B511" s="4"/>
      <c r="C511" s="20">
        <v>17</v>
      </c>
      <c r="D511" s="44"/>
      <c r="E511" s="44"/>
      <c r="F511" s="44"/>
      <c r="G511" s="31">
        <f t="shared" si="216"/>
        <v>0</v>
      </c>
      <c r="H511" s="31">
        <f t="shared" si="217"/>
        <v>0</v>
      </c>
    </row>
    <row r="512" spans="2:8" outlineLevel="1" x14ac:dyDescent="0.25">
      <c r="B512" s="4"/>
      <c r="C512" s="20">
        <v>18</v>
      </c>
      <c r="D512" s="44"/>
      <c r="E512" s="44"/>
      <c r="F512" s="44"/>
      <c r="G512" s="31">
        <f t="shared" si="216"/>
        <v>0</v>
      </c>
      <c r="H512" s="31">
        <f t="shared" si="217"/>
        <v>0</v>
      </c>
    </row>
    <row r="513" spans="1:8" outlineLevel="1" x14ac:dyDescent="0.25">
      <c r="B513" s="4"/>
      <c r="C513" s="20">
        <v>19</v>
      </c>
      <c r="D513" s="44"/>
      <c r="E513" s="44"/>
      <c r="F513" s="44"/>
      <c r="G513" s="31">
        <f t="shared" si="216"/>
        <v>0</v>
      </c>
      <c r="H513" s="31">
        <f t="shared" si="217"/>
        <v>0</v>
      </c>
    </row>
    <row r="514" spans="1:8" outlineLevel="1" x14ac:dyDescent="0.25">
      <c r="B514" s="4"/>
      <c r="C514" s="20">
        <v>20</v>
      </c>
      <c r="D514" s="44"/>
      <c r="E514" s="44"/>
      <c r="F514" s="44"/>
      <c r="G514" s="31">
        <f t="shared" si="216"/>
        <v>0</v>
      </c>
      <c r="H514" s="31">
        <f t="shared" si="217"/>
        <v>0</v>
      </c>
    </row>
    <row r="515" spans="1:8" outlineLevel="1" x14ac:dyDescent="0.25">
      <c r="A515" s="20" t="s">
        <v>0</v>
      </c>
      <c r="B515" s="38" t="str">
        <f>'Aggregated Ava Portfolio'!B89</f>
        <v>Fremont Senior Center (Tailored)</v>
      </c>
      <c r="C515" s="32" t="s">
        <v>121</v>
      </c>
      <c r="D515" s="33">
        <f>SUM(D495:D514)</f>
        <v>0</v>
      </c>
      <c r="E515" s="33">
        <f t="shared" ref="E515:G515" si="218">SUM(E495:E514)</f>
        <v>0</v>
      </c>
      <c r="F515" s="33">
        <f t="shared" si="218"/>
        <v>0</v>
      </c>
      <c r="G515" s="33">
        <f t="shared" si="218"/>
        <v>0</v>
      </c>
      <c r="H515" s="33">
        <f>H514</f>
        <v>0</v>
      </c>
    </row>
    <row r="516" spans="1:8" outlineLevel="1" x14ac:dyDescent="0.25"/>
    <row r="517" spans="1:8" outlineLevel="1" x14ac:dyDescent="0.25">
      <c r="B517" s="4"/>
      <c r="C517" s="30" t="s">
        <v>115</v>
      </c>
      <c r="D517" s="30" t="s">
        <v>116</v>
      </c>
      <c r="E517" s="30" t="s">
        <v>117</v>
      </c>
      <c r="F517" s="30" t="s">
        <v>118</v>
      </c>
      <c r="G517" s="30" t="s">
        <v>119</v>
      </c>
      <c r="H517" s="30" t="s">
        <v>120</v>
      </c>
    </row>
    <row r="518" spans="1:8" outlineLevel="1" x14ac:dyDescent="0.25">
      <c r="C518" s="20">
        <v>1</v>
      </c>
      <c r="D518" s="44"/>
      <c r="E518" s="44"/>
      <c r="F518" s="44"/>
      <c r="G518" s="31">
        <f>E518-F518-D518</f>
        <v>0</v>
      </c>
      <c r="H518" s="31">
        <f>G518</f>
        <v>0</v>
      </c>
    </row>
    <row r="519" spans="1:8" outlineLevel="1" x14ac:dyDescent="0.25">
      <c r="B519" s="4"/>
      <c r="C519" s="20">
        <v>2</v>
      </c>
      <c r="D519" s="44"/>
      <c r="E519" s="44"/>
      <c r="F519" s="44"/>
      <c r="G519" s="31">
        <f t="shared" ref="G519:G537" si="219">E519-F519-D519</f>
        <v>0</v>
      </c>
      <c r="H519" s="31">
        <f>G519+H518</f>
        <v>0</v>
      </c>
    </row>
    <row r="520" spans="1:8" outlineLevel="1" x14ac:dyDescent="0.25">
      <c r="B520" s="4"/>
      <c r="C520" s="20">
        <v>3</v>
      </c>
      <c r="D520" s="44"/>
      <c r="E520" s="44"/>
      <c r="F520" s="44"/>
      <c r="G520" s="31">
        <f t="shared" si="219"/>
        <v>0</v>
      </c>
      <c r="H520" s="31">
        <f t="shared" ref="H520:H537" si="220">G520+H519</f>
        <v>0</v>
      </c>
    </row>
    <row r="521" spans="1:8" outlineLevel="1" x14ac:dyDescent="0.25">
      <c r="B521" s="4"/>
      <c r="C521" s="20">
        <v>4</v>
      </c>
      <c r="D521" s="44"/>
      <c r="E521" s="44"/>
      <c r="F521" s="44"/>
      <c r="G521" s="31">
        <f t="shared" si="219"/>
        <v>0</v>
      </c>
      <c r="H521" s="31">
        <f t="shared" si="220"/>
        <v>0</v>
      </c>
    </row>
    <row r="522" spans="1:8" outlineLevel="1" x14ac:dyDescent="0.25">
      <c r="B522" s="4"/>
      <c r="C522" s="20">
        <v>5</v>
      </c>
      <c r="D522" s="44"/>
      <c r="E522" s="44"/>
      <c r="F522" s="44"/>
      <c r="G522" s="31">
        <f t="shared" si="219"/>
        <v>0</v>
      </c>
      <c r="H522" s="31">
        <f t="shared" si="220"/>
        <v>0</v>
      </c>
    </row>
    <row r="523" spans="1:8" outlineLevel="1" x14ac:dyDescent="0.25">
      <c r="B523" s="4"/>
      <c r="C523" s="20">
        <v>6</v>
      </c>
      <c r="D523" s="44"/>
      <c r="E523" s="44"/>
      <c r="F523" s="44"/>
      <c r="G523" s="31">
        <f t="shared" si="219"/>
        <v>0</v>
      </c>
      <c r="H523" s="31">
        <f t="shared" si="220"/>
        <v>0</v>
      </c>
    </row>
    <row r="524" spans="1:8" outlineLevel="1" x14ac:dyDescent="0.25">
      <c r="B524" s="4"/>
      <c r="C524" s="20">
        <v>7</v>
      </c>
      <c r="D524" s="44"/>
      <c r="E524" s="44"/>
      <c r="F524" s="44"/>
      <c r="G524" s="31">
        <f t="shared" si="219"/>
        <v>0</v>
      </c>
      <c r="H524" s="31">
        <f t="shared" si="220"/>
        <v>0</v>
      </c>
    </row>
    <row r="525" spans="1:8" outlineLevel="1" x14ac:dyDescent="0.25">
      <c r="B525" s="4"/>
      <c r="C525" s="20">
        <v>8</v>
      </c>
      <c r="D525" s="44"/>
      <c r="E525" s="44"/>
      <c r="F525" s="44"/>
      <c r="G525" s="31">
        <f t="shared" si="219"/>
        <v>0</v>
      </c>
      <c r="H525" s="31">
        <f t="shared" si="220"/>
        <v>0</v>
      </c>
    </row>
    <row r="526" spans="1:8" outlineLevel="1" x14ac:dyDescent="0.25">
      <c r="B526" s="4"/>
      <c r="C526" s="20">
        <v>9</v>
      </c>
      <c r="D526" s="44"/>
      <c r="E526" s="44"/>
      <c r="F526" s="44"/>
      <c r="G526" s="31">
        <f t="shared" si="219"/>
        <v>0</v>
      </c>
      <c r="H526" s="31">
        <f t="shared" si="220"/>
        <v>0</v>
      </c>
    </row>
    <row r="527" spans="1:8" outlineLevel="1" x14ac:dyDescent="0.25">
      <c r="B527" s="4"/>
      <c r="C527" s="20">
        <v>10</v>
      </c>
      <c r="D527" s="44"/>
      <c r="E527" s="44"/>
      <c r="F527" s="44"/>
      <c r="G527" s="31">
        <f t="shared" si="219"/>
        <v>0</v>
      </c>
      <c r="H527" s="31">
        <f t="shared" si="220"/>
        <v>0</v>
      </c>
    </row>
    <row r="528" spans="1:8" outlineLevel="1" x14ac:dyDescent="0.25">
      <c r="B528" s="4"/>
      <c r="C528" s="20">
        <v>11</v>
      </c>
      <c r="D528" s="44"/>
      <c r="E528" s="44"/>
      <c r="F528" s="44"/>
      <c r="G528" s="31">
        <f t="shared" si="219"/>
        <v>0</v>
      </c>
      <c r="H528" s="31">
        <f t="shared" si="220"/>
        <v>0</v>
      </c>
    </row>
    <row r="529" spans="1:8" outlineLevel="1" x14ac:dyDescent="0.25">
      <c r="B529" s="4"/>
      <c r="C529" s="20">
        <v>12</v>
      </c>
      <c r="D529" s="44"/>
      <c r="E529" s="44"/>
      <c r="F529" s="44"/>
      <c r="G529" s="31">
        <f t="shared" si="219"/>
        <v>0</v>
      </c>
      <c r="H529" s="31">
        <f t="shared" si="220"/>
        <v>0</v>
      </c>
    </row>
    <row r="530" spans="1:8" outlineLevel="1" x14ac:dyDescent="0.25">
      <c r="B530" s="4"/>
      <c r="C530" s="20">
        <v>13</v>
      </c>
      <c r="D530" s="44"/>
      <c r="E530" s="44"/>
      <c r="F530" s="44"/>
      <c r="G530" s="31">
        <f t="shared" si="219"/>
        <v>0</v>
      </c>
      <c r="H530" s="31">
        <f t="shared" si="220"/>
        <v>0</v>
      </c>
    </row>
    <row r="531" spans="1:8" outlineLevel="1" x14ac:dyDescent="0.25">
      <c r="B531" s="4"/>
      <c r="C531" s="20">
        <v>14</v>
      </c>
      <c r="D531" s="44"/>
      <c r="E531" s="44"/>
      <c r="F531" s="44"/>
      <c r="G531" s="31">
        <f t="shared" si="219"/>
        <v>0</v>
      </c>
      <c r="H531" s="31">
        <f t="shared" si="220"/>
        <v>0</v>
      </c>
    </row>
    <row r="532" spans="1:8" outlineLevel="1" x14ac:dyDescent="0.25">
      <c r="B532" s="4"/>
      <c r="C532" s="20">
        <v>15</v>
      </c>
      <c r="D532" s="44"/>
      <c r="E532" s="44"/>
      <c r="F532" s="44"/>
      <c r="G532" s="31">
        <f t="shared" si="219"/>
        <v>0</v>
      </c>
      <c r="H532" s="31">
        <f t="shared" si="220"/>
        <v>0</v>
      </c>
    </row>
    <row r="533" spans="1:8" outlineLevel="1" x14ac:dyDescent="0.25">
      <c r="B533" s="4"/>
      <c r="C533" s="20">
        <v>16</v>
      </c>
      <c r="D533" s="44"/>
      <c r="E533" s="44"/>
      <c r="F533" s="44"/>
      <c r="G533" s="31">
        <f t="shared" si="219"/>
        <v>0</v>
      </c>
      <c r="H533" s="31">
        <f t="shared" si="220"/>
        <v>0</v>
      </c>
    </row>
    <row r="534" spans="1:8" outlineLevel="1" x14ac:dyDescent="0.25">
      <c r="B534" s="4"/>
      <c r="C534" s="20">
        <v>17</v>
      </c>
      <c r="D534" s="44"/>
      <c r="E534" s="44"/>
      <c r="F534" s="44"/>
      <c r="G534" s="31">
        <f t="shared" si="219"/>
        <v>0</v>
      </c>
      <c r="H534" s="31">
        <f t="shared" si="220"/>
        <v>0</v>
      </c>
    </row>
    <row r="535" spans="1:8" outlineLevel="1" x14ac:dyDescent="0.25">
      <c r="B535" s="4"/>
      <c r="C535" s="20">
        <v>18</v>
      </c>
      <c r="D535" s="44"/>
      <c r="E535" s="44"/>
      <c r="F535" s="44"/>
      <c r="G535" s="31">
        <f t="shared" si="219"/>
        <v>0</v>
      </c>
      <c r="H535" s="31">
        <f t="shared" si="220"/>
        <v>0</v>
      </c>
    </row>
    <row r="536" spans="1:8" outlineLevel="1" x14ac:dyDescent="0.25">
      <c r="B536" s="4"/>
      <c r="C536" s="20">
        <v>19</v>
      </c>
      <c r="D536" s="44"/>
      <c r="E536" s="44"/>
      <c r="F536" s="44"/>
      <c r="G536" s="31">
        <f t="shared" si="219"/>
        <v>0</v>
      </c>
      <c r="H536" s="31">
        <f t="shared" si="220"/>
        <v>0</v>
      </c>
    </row>
    <row r="537" spans="1:8" outlineLevel="1" x14ac:dyDescent="0.25">
      <c r="B537" s="4"/>
      <c r="C537" s="20">
        <v>20</v>
      </c>
      <c r="D537" s="44"/>
      <c r="E537" s="44"/>
      <c r="F537" s="44"/>
      <c r="G537" s="31">
        <f t="shared" si="219"/>
        <v>0</v>
      </c>
      <c r="H537" s="31">
        <f t="shared" si="220"/>
        <v>0</v>
      </c>
    </row>
    <row r="538" spans="1:8" outlineLevel="1" x14ac:dyDescent="0.25">
      <c r="A538" s="20" t="s">
        <v>0</v>
      </c>
      <c r="B538" s="38" t="str">
        <f>'Aggregated Ava Portfolio'!B90</f>
        <v>Fremont Fire Station #1 (Tailored)</v>
      </c>
      <c r="C538" s="32" t="s">
        <v>121</v>
      </c>
      <c r="D538" s="33">
        <f>SUM(D518:D537)</f>
        <v>0</v>
      </c>
      <c r="E538" s="33">
        <f t="shared" ref="E538:G538" si="221">SUM(E518:E537)</f>
        <v>0</v>
      </c>
      <c r="F538" s="33">
        <f t="shared" si="221"/>
        <v>0</v>
      </c>
      <c r="G538" s="33">
        <f t="shared" si="221"/>
        <v>0</v>
      </c>
      <c r="H538" s="33">
        <f>H537</f>
        <v>0</v>
      </c>
    </row>
    <row r="539" spans="1:8" outlineLevel="1" x14ac:dyDescent="0.25"/>
    <row r="540" spans="1:8" outlineLevel="1" x14ac:dyDescent="0.25">
      <c r="B540" s="4"/>
      <c r="C540" s="30" t="s">
        <v>115</v>
      </c>
      <c r="D540" s="30" t="s">
        <v>116</v>
      </c>
      <c r="E540" s="30" t="s">
        <v>117</v>
      </c>
      <c r="F540" s="30" t="s">
        <v>118</v>
      </c>
      <c r="G540" s="30" t="s">
        <v>119</v>
      </c>
      <c r="H540" s="30" t="s">
        <v>120</v>
      </c>
    </row>
    <row r="541" spans="1:8" outlineLevel="1" x14ac:dyDescent="0.25">
      <c r="C541" s="20">
        <v>1</v>
      </c>
      <c r="D541" s="44"/>
      <c r="E541" s="44"/>
      <c r="F541" s="44"/>
      <c r="G541" s="31">
        <f>E541-F541-D541</f>
        <v>0</v>
      </c>
      <c r="H541" s="31">
        <f>G541</f>
        <v>0</v>
      </c>
    </row>
    <row r="542" spans="1:8" outlineLevel="1" x14ac:dyDescent="0.25">
      <c r="B542" s="4"/>
      <c r="C542" s="20">
        <v>2</v>
      </c>
      <c r="D542" s="44"/>
      <c r="E542" s="44"/>
      <c r="F542" s="44"/>
      <c r="G542" s="31">
        <f t="shared" ref="G542:G560" si="222">E542-F542-D542</f>
        <v>0</v>
      </c>
      <c r="H542" s="31">
        <f>G542+H541</f>
        <v>0</v>
      </c>
    </row>
    <row r="543" spans="1:8" outlineLevel="1" x14ac:dyDescent="0.25">
      <c r="B543" s="4"/>
      <c r="C543" s="20">
        <v>3</v>
      </c>
      <c r="D543" s="44"/>
      <c r="E543" s="44"/>
      <c r="F543" s="44"/>
      <c r="G543" s="31">
        <f t="shared" si="222"/>
        <v>0</v>
      </c>
      <c r="H543" s="31">
        <f t="shared" ref="H543:H560" si="223">G543+H542</f>
        <v>0</v>
      </c>
    </row>
    <row r="544" spans="1:8" outlineLevel="1" x14ac:dyDescent="0.25">
      <c r="B544" s="4"/>
      <c r="C544" s="20">
        <v>4</v>
      </c>
      <c r="D544" s="44"/>
      <c r="E544" s="44"/>
      <c r="F544" s="44"/>
      <c r="G544" s="31">
        <f t="shared" si="222"/>
        <v>0</v>
      </c>
      <c r="H544" s="31">
        <f t="shared" si="223"/>
        <v>0</v>
      </c>
    </row>
    <row r="545" spans="2:8" outlineLevel="1" x14ac:dyDescent="0.25">
      <c r="B545" s="4"/>
      <c r="C545" s="20">
        <v>5</v>
      </c>
      <c r="D545" s="44"/>
      <c r="E545" s="44"/>
      <c r="F545" s="44"/>
      <c r="G545" s="31">
        <f t="shared" si="222"/>
        <v>0</v>
      </c>
      <c r="H545" s="31">
        <f t="shared" si="223"/>
        <v>0</v>
      </c>
    </row>
    <row r="546" spans="2:8" outlineLevel="1" x14ac:dyDescent="0.25">
      <c r="B546" s="4"/>
      <c r="C546" s="20">
        <v>6</v>
      </c>
      <c r="D546" s="44"/>
      <c r="E546" s="44"/>
      <c r="F546" s="44"/>
      <c r="G546" s="31">
        <f t="shared" si="222"/>
        <v>0</v>
      </c>
      <c r="H546" s="31">
        <f t="shared" si="223"/>
        <v>0</v>
      </c>
    </row>
    <row r="547" spans="2:8" outlineLevel="1" x14ac:dyDescent="0.25">
      <c r="B547" s="4"/>
      <c r="C547" s="20">
        <v>7</v>
      </c>
      <c r="D547" s="44"/>
      <c r="E547" s="44"/>
      <c r="F547" s="44"/>
      <c r="G547" s="31">
        <f t="shared" si="222"/>
        <v>0</v>
      </c>
      <c r="H547" s="31">
        <f t="shared" si="223"/>
        <v>0</v>
      </c>
    </row>
    <row r="548" spans="2:8" outlineLevel="1" x14ac:dyDescent="0.25">
      <c r="B548" s="4"/>
      <c r="C548" s="20">
        <v>8</v>
      </c>
      <c r="D548" s="44"/>
      <c r="E548" s="44"/>
      <c r="F548" s="44"/>
      <c r="G548" s="31">
        <f t="shared" si="222"/>
        <v>0</v>
      </c>
      <c r="H548" s="31">
        <f t="shared" si="223"/>
        <v>0</v>
      </c>
    </row>
    <row r="549" spans="2:8" outlineLevel="1" x14ac:dyDescent="0.25">
      <c r="B549" s="4"/>
      <c r="C549" s="20">
        <v>9</v>
      </c>
      <c r="D549" s="44"/>
      <c r="E549" s="44"/>
      <c r="F549" s="44"/>
      <c r="G549" s="31">
        <f t="shared" si="222"/>
        <v>0</v>
      </c>
      <c r="H549" s="31">
        <f t="shared" si="223"/>
        <v>0</v>
      </c>
    </row>
    <row r="550" spans="2:8" outlineLevel="1" x14ac:dyDescent="0.25">
      <c r="B550" s="4"/>
      <c r="C550" s="20">
        <v>10</v>
      </c>
      <c r="D550" s="44"/>
      <c r="E550" s="44"/>
      <c r="F550" s="44"/>
      <c r="G550" s="31">
        <f t="shared" si="222"/>
        <v>0</v>
      </c>
      <c r="H550" s="31">
        <f t="shared" si="223"/>
        <v>0</v>
      </c>
    </row>
    <row r="551" spans="2:8" outlineLevel="1" x14ac:dyDescent="0.25">
      <c r="B551" s="4"/>
      <c r="C551" s="20">
        <v>11</v>
      </c>
      <c r="D551" s="44"/>
      <c r="E551" s="44"/>
      <c r="F551" s="44"/>
      <c r="G551" s="31">
        <f t="shared" si="222"/>
        <v>0</v>
      </c>
      <c r="H551" s="31">
        <f t="shared" si="223"/>
        <v>0</v>
      </c>
    </row>
    <row r="552" spans="2:8" outlineLevel="1" x14ac:dyDescent="0.25">
      <c r="B552" s="4"/>
      <c r="C552" s="20">
        <v>12</v>
      </c>
      <c r="D552" s="44"/>
      <c r="E552" s="44"/>
      <c r="F552" s="44"/>
      <c r="G552" s="31">
        <f t="shared" si="222"/>
        <v>0</v>
      </c>
      <c r="H552" s="31">
        <f t="shared" si="223"/>
        <v>0</v>
      </c>
    </row>
    <row r="553" spans="2:8" outlineLevel="1" x14ac:dyDescent="0.25">
      <c r="B553" s="4"/>
      <c r="C553" s="20">
        <v>13</v>
      </c>
      <c r="D553" s="44"/>
      <c r="E553" s="44"/>
      <c r="F553" s="44"/>
      <c r="G553" s="31">
        <f t="shared" si="222"/>
        <v>0</v>
      </c>
      <c r="H553" s="31">
        <f t="shared" si="223"/>
        <v>0</v>
      </c>
    </row>
    <row r="554" spans="2:8" outlineLevel="1" x14ac:dyDescent="0.25">
      <c r="B554" s="4"/>
      <c r="C554" s="20">
        <v>14</v>
      </c>
      <c r="D554" s="44"/>
      <c r="E554" s="44"/>
      <c r="F554" s="44"/>
      <c r="G554" s="31">
        <f t="shared" si="222"/>
        <v>0</v>
      </c>
      <c r="H554" s="31">
        <f t="shared" si="223"/>
        <v>0</v>
      </c>
    </row>
    <row r="555" spans="2:8" outlineLevel="1" x14ac:dyDescent="0.25">
      <c r="B555" s="4"/>
      <c r="C555" s="20">
        <v>15</v>
      </c>
      <c r="D555" s="44"/>
      <c r="E555" s="44"/>
      <c r="F555" s="44"/>
      <c r="G555" s="31">
        <f t="shared" si="222"/>
        <v>0</v>
      </c>
      <c r="H555" s="31">
        <f t="shared" si="223"/>
        <v>0</v>
      </c>
    </row>
    <row r="556" spans="2:8" outlineLevel="1" x14ac:dyDescent="0.25">
      <c r="B556" s="4"/>
      <c r="C556" s="20">
        <v>16</v>
      </c>
      <c r="D556" s="44"/>
      <c r="E556" s="44"/>
      <c r="F556" s="44"/>
      <c r="G556" s="31">
        <f t="shared" si="222"/>
        <v>0</v>
      </c>
      <c r="H556" s="31">
        <f t="shared" si="223"/>
        <v>0</v>
      </c>
    </row>
    <row r="557" spans="2:8" outlineLevel="1" x14ac:dyDescent="0.25">
      <c r="B557" s="4"/>
      <c r="C557" s="20">
        <v>17</v>
      </c>
      <c r="D557" s="44"/>
      <c r="E557" s="44"/>
      <c r="F557" s="44"/>
      <c r="G557" s="31">
        <f t="shared" si="222"/>
        <v>0</v>
      </c>
      <c r="H557" s="31">
        <f t="shared" si="223"/>
        <v>0</v>
      </c>
    </row>
    <row r="558" spans="2:8" outlineLevel="1" x14ac:dyDescent="0.25">
      <c r="B558" s="4"/>
      <c r="C558" s="20">
        <v>18</v>
      </c>
      <c r="D558" s="44"/>
      <c r="E558" s="44"/>
      <c r="F558" s="44"/>
      <c r="G558" s="31">
        <f t="shared" si="222"/>
        <v>0</v>
      </c>
      <c r="H558" s="31">
        <f t="shared" si="223"/>
        <v>0</v>
      </c>
    </row>
    <row r="559" spans="2:8" outlineLevel="1" x14ac:dyDescent="0.25">
      <c r="B559" s="4"/>
      <c r="C559" s="20">
        <v>19</v>
      </c>
      <c r="D559" s="44"/>
      <c r="E559" s="44"/>
      <c r="F559" s="44"/>
      <c r="G559" s="31">
        <f t="shared" si="222"/>
        <v>0</v>
      </c>
      <c r="H559" s="31">
        <f t="shared" si="223"/>
        <v>0</v>
      </c>
    </row>
    <row r="560" spans="2:8" outlineLevel="1" x14ac:dyDescent="0.25">
      <c r="B560" s="4"/>
      <c r="C560" s="20">
        <v>20</v>
      </c>
      <c r="D560" s="44"/>
      <c r="E560" s="44"/>
      <c r="F560" s="44"/>
      <c r="G560" s="31">
        <f t="shared" si="222"/>
        <v>0</v>
      </c>
      <c r="H560" s="31">
        <f t="shared" si="223"/>
        <v>0</v>
      </c>
    </row>
    <row r="561" spans="1:8" outlineLevel="1" x14ac:dyDescent="0.25">
      <c r="A561" s="20" t="s">
        <v>0</v>
      </c>
      <c r="B561" s="38" t="str">
        <f>'Aggregated Ava Portfolio'!B91</f>
        <v>Fremont Fire Station #9 (Tailored)</v>
      </c>
      <c r="C561" s="32" t="s">
        <v>121</v>
      </c>
      <c r="D561" s="33">
        <f>SUM(D541:D560)</f>
        <v>0</v>
      </c>
      <c r="E561" s="33">
        <f t="shared" ref="E561:G561" si="224">SUM(E541:E560)</f>
        <v>0</v>
      </c>
      <c r="F561" s="33">
        <f t="shared" si="224"/>
        <v>0</v>
      </c>
      <c r="G561" s="33">
        <f t="shared" si="224"/>
        <v>0</v>
      </c>
      <c r="H561" s="33">
        <f>H560</f>
        <v>0</v>
      </c>
    </row>
    <row r="562" spans="1:8" outlineLevel="1" x14ac:dyDescent="0.25"/>
    <row r="563" spans="1:8" outlineLevel="1" x14ac:dyDescent="0.25">
      <c r="B563" s="4"/>
      <c r="C563" s="30" t="s">
        <v>115</v>
      </c>
      <c r="D563" s="30" t="s">
        <v>116</v>
      </c>
      <c r="E563" s="30" t="s">
        <v>117</v>
      </c>
      <c r="F563" s="30" t="s">
        <v>118</v>
      </c>
      <c r="G563" s="30" t="s">
        <v>119</v>
      </c>
      <c r="H563" s="30" t="s">
        <v>120</v>
      </c>
    </row>
    <row r="564" spans="1:8" outlineLevel="1" x14ac:dyDescent="0.25">
      <c r="C564" s="20">
        <v>1</v>
      </c>
      <c r="D564" s="44"/>
      <c r="E564" s="44"/>
      <c r="F564" s="44"/>
      <c r="G564" s="31">
        <f>E564-F564-D564</f>
        <v>0</v>
      </c>
      <c r="H564" s="31">
        <f>G564</f>
        <v>0</v>
      </c>
    </row>
    <row r="565" spans="1:8" outlineLevel="1" x14ac:dyDescent="0.25">
      <c r="B565" s="4"/>
      <c r="C565" s="20">
        <v>2</v>
      </c>
      <c r="D565" s="44"/>
      <c r="E565" s="44"/>
      <c r="F565" s="44"/>
      <c r="G565" s="31">
        <f t="shared" ref="G565:G583" si="225">E565-F565-D565</f>
        <v>0</v>
      </c>
      <c r="H565" s="31">
        <f>G565+H564</f>
        <v>0</v>
      </c>
    </row>
    <row r="566" spans="1:8" outlineLevel="1" x14ac:dyDescent="0.25">
      <c r="B566" s="4"/>
      <c r="C566" s="20">
        <v>3</v>
      </c>
      <c r="D566" s="44"/>
      <c r="E566" s="44"/>
      <c r="F566" s="44"/>
      <c r="G566" s="31">
        <f t="shared" si="225"/>
        <v>0</v>
      </c>
      <c r="H566" s="31">
        <f t="shared" ref="H566:H583" si="226">G566+H565</f>
        <v>0</v>
      </c>
    </row>
    <row r="567" spans="1:8" outlineLevel="1" x14ac:dyDescent="0.25">
      <c r="B567" s="4"/>
      <c r="C567" s="20">
        <v>4</v>
      </c>
      <c r="D567" s="44"/>
      <c r="E567" s="44"/>
      <c r="F567" s="44"/>
      <c r="G567" s="31">
        <f t="shared" si="225"/>
        <v>0</v>
      </c>
      <c r="H567" s="31">
        <f t="shared" si="226"/>
        <v>0</v>
      </c>
    </row>
    <row r="568" spans="1:8" outlineLevel="1" x14ac:dyDescent="0.25">
      <c r="B568" s="4"/>
      <c r="C568" s="20">
        <v>5</v>
      </c>
      <c r="D568" s="44"/>
      <c r="E568" s="44"/>
      <c r="F568" s="44"/>
      <c r="G568" s="31">
        <f t="shared" si="225"/>
        <v>0</v>
      </c>
      <c r="H568" s="31">
        <f t="shared" si="226"/>
        <v>0</v>
      </c>
    </row>
    <row r="569" spans="1:8" outlineLevel="1" x14ac:dyDescent="0.25">
      <c r="B569" s="4"/>
      <c r="C569" s="20">
        <v>6</v>
      </c>
      <c r="D569" s="44"/>
      <c r="E569" s="44"/>
      <c r="F569" s="44"/>
      <c r="G569" s="31">
        <f t="shared" si="225"/>
        <v>0</v>
      </c>
      <c r="H569" s="31">
        <f t="shared" si="226"/>
        <v>0</v>
      </c>
    </row>
    <row r="570" spans="1:8" outlineLevel="1" x14ac:dyDescent="0.25">
      <c r="B570" s="4"/>
      <c r="C570" s="20">
        <v>7</v>
      </c>
      <c r="D570" s="44"/>
      <c r="E570" s="44"/>
      <c r="F570" s="44"/>
      <c r="G570" s="31">
        <f t="shared" si="225"/>
        <v>0</v>
      </c>
      <c r="H570" s="31">
        <f t="shared" si="226"/>
        <v>0</v>
      </c>
    </row>
    <row r="571" spans="1:8" outlineLevel="1" x14ac:dyDescent="0.25">
      <c r="B571" s="4"/>
      <c r="C571" s="20">
        <v>8</v>
      </c>
      <c r="D571" s="44"/>
      <c r="E571" s="44"/>
      <c r="F571" s="44"/>
      <c r="G571" s="31">
        <f t="shared" si="225"/>
        <v>0</v>
      </c>
      <c r="H571" s="31">
        <f t="shared" si="226"/>
        <v>0</v>
      </c>
    </row>
    <row r="572" spans="1:8" outlineLevel="1" x14ac:dyDescent="0.25">
      <c r="B572" s="4"/>
      <c r="C572" s="20">
        <v>9</v>
      </c>
      <c r="D572" s="44"/>
      <c r="E572" s="44"/>
      <c r="F572" s="44"/>
      <c r="G572" s="31">
        <f t="shared" si="225"/>
        <v>0</v>
      </c>
      <c r="H572" s="31">
        <f t="shared" si="226"/>
        <v>0</v>
      </c>
    </row>
    <row r="573" spans="1:8" outlineLevel="1" x14ac:dyDescent="0.25">
      <c r="B573" s="4"/>
      <c r="C573" s="20">
        <v>10</v>
      </c>
      <c r="D573" s="44"/>
      <c r="E573" s="44"/>
      <c r="F573" s="44"/>
      <c r="G573" s="31">
        <f t="shared" si="225"/>
        <v>0</v>
      </c>
      <c r="H573" s="31">
        <f t="shared" si="226"/>
        <v>0</v>
      </c>
    </row>
    <row r="574" spans="1:8" outlineLevel="1" x14ac:dyDescent="0.25">
      <c r="B574" s="4"/>
      <c r="C574" s="20">
        <v>11</v>
      </c>
      <c r="D574" s="44"/>
      <c r="E574" s="44"/>
      <c r="F574" s="44"/>
      <c r="G574" s="31">
        <f t="shared" si="225"/>
        <v>0</v>
      </c>
      <c r="H574" s="31">
        <f t="shared" si="226"/>
        <v>0</v>
      </c>
    </row>
    <row r="575" spans="1:8" outlineLevel="1" x14ac:dyDescent="0.25">
      <c r="B575" s="4"/>
      <c r="C575" s="20">
        <v>12</v>
      </c>
      <c r="D575" s="44"/>
      <c r="E575" s="44"/>
      <c r="F575" s="44"/>
      <c r="G575" s="31">
        <f t="shared" si="225"/>
        <v>0</v>
      </c>
      <c r="H575" s="31">
        <f t="shared" si="226"/>
        <v>0</v>
      </c>
    </row>
    <row r="576" spans="1:8" outlineLevel="1" x14ac:dyDescent="0.25">
      <c r="B576" s="4"/>
      <c r="C576" s="20">
        <v>13</v>
      </c>
      <c r="D576" s="44"/>
      <c r="E576" s="44"/>
      <c r="F576" s="44"/>
      <c r="G576" s="31">
        <f t="shared" si="225"/>
        <v>0</v>
      </c>
      <c r="H576" s="31">
        <f t="shared" si="226"/>
        <v>0</v>
      </c>
    </row>
    <row r="577" spans="1:8" outlineLevel="1" x14ac:dyDescent="0.25">
      <c r="B577" s="4"/>
      <c r="C577" s="20">
        <v>14</v>
      </c>
      <c r="D577" s="44"/>
      <c r="E577" s="44"/>
      <c r="F577" s="44"/>
      <c r="G577" s="31">
        <f t="shared" si="225"/>
        <v>0</v>
      </c>
      <c r="H577" s="31">
        <f t="shared" si="226"/>
        <v>0</v>
      </c>
    </row>
    <row r="578" spans="1:8" outlineLevel="1" x14ac:dyDescent="0.25">
      <c r="B578" s="4"/>
      <c r="C578" s="20">
        <v>15</v>
      </c>
      <c r="D578" s="44"/>
      <c r="E578" s="44"/>
      <c r="F578" s="44"/>
      <c r="G578" s="31">
        <f t="shared" si="225"/>
        <v>0</v>
      </c>
      <c r="H578" s="31">
        <f t="shared" si="226"/>
        <v>0</v>
      </c>
    </row>
    <row r="579" spans="1:8" outlineLevel="1" x14ac:dyDescent="0.25">
      <c r="B579" s="4"/>
      <c r="C579" s="20">
        <v>16</v>
      </c>
      <c r="D579" s="44"/>
      <c r="E579" s="44"/>
      <c r="F579" s="44"/>
      <c r="G579" s="31">
        <f t="shared" si="225"/>
        <v>0</v>
      </c>
      <c r="H579" s="31">
        <f t="shared" si="226"/>
        <v>0</v>
      </c>
    </row>
    <row r="580" spans="1:8" outlineLevel="1" x14ac:dyDescent="0.25">
      <c r="B580" s="4"/>
      <c r="C580" s="20">
        <v>17</v>
      </c>
      <c r="D580" s="44"/>
      <c r="E580" s="44"/>
      <c r="F580" s="44"/>
      <c r="G580" s="31">
        <f t="shared" si="225"/>
        <v>0</v>
      </c>
      <c r="H580" s="31">
        <f t="shared" si="226"/>
        <v>0</v>
      </c>
    </row>
    <row r="581" spans="1:8" outlineLevel="1" x14ac:dyDescent="0.25">
      <c r="B581" s="4"/>
      <c r="C581" s="20">
        <v>18</v>
      </c>
      <c r="D581" s="44"/>
      <c r="E581" s="44"/>
      <c r="F581" s="44"/>
      <c r="G581" s="31">
        <f t="shared" si="225"/>
        <v>0</v>
      </c>
      <c r="H581" s="31">
        <f t="shared" si="226"/>
        <v>0</v>
      </c>
    </row>
    <row r="582" spans="1:8" outlineLevel="1" x14ac:dyDescent="0.25">
      <c r="B582" s="4"/>
      <c r="C582" s="20">
        <v>19</v>
      </c>
      <c r="D582" s="44"/>
      <c r="E582" s="44"/>
      <c r="F582" s="44"/>
      <c r="G582" s="31">
        <f t="shared" si="225"/>
        <v>0</v>
      </c>
      <c r="H582" s="31">
        <f t="shared" si="226"/>
        <v>0</v>
      </c>
    </row>
    <row r="583" spans="1:8" outlineLevel="1" x14ac:dyDescent="0.25">
      <c r="B583" s="4"/>
      <c r="C583" s="20">
        <v>20</v>
      </c>
      <c r="D583" s="44"/>
      <c r="E583" s="44"/>
      <c r="F583" s="44"/>
      <c r="G583" s="31">
        <f t="shared" si="225"/>
        <v>0</v>
      </c>
      <c r="H583" s="31">
        <f t="shared" si="226"/>
        <v>0</v>
      </c>
    </row>
    <row r="584" spans="1:8" outlineLevel="1" x14ac:dyDescent="0.25">
      <c r="A584" s="20" t="s">
        <v>0</v>
      </c>
      <c r="B584" s="38" t="str">
        <f>'Aggregated Ava Portfolio'!B92</f>
        <v>Fremont Age Well Center (Tailored)</v>
      </c>
      <c r="C584" s="32" t="s">
        <v>121</v>
      </c>
      <c r="D584" s="33">
        <f>SUM(D564:D583)</f>
        <v>0</v>
      </c>
      <c r="E584" s="33">
        <f t="shared" ref="E584:G584" si="227">SUM(E564:E583)</f>
        <v>0</v>
      </c>
      <c r="F584" s="33">
        <f t="shared" si="227"/>
        <v>0</v>
      </c>
      <c r="G584" s="33">
        <f t="shared" si="227"/>
        <v>0</v>
      </c>
      <c r="H584" s="33">
        <f>H583</f>
        <v>0</v>
      </c>
    </row>
    <row r="586" spans="1:8" s="29" customFormat="1" x14ac:dyDescent="0.25">
      <c r="A586" s="20" t="s">
        <v>0</v>
      </c>
      <c r="B586" s="28" t="s">
        <v>125</v>
      </c>
    </row>
    <row r="587" spans="1:8" outlineLevel="1" x14ac:dyDescent="0.25"/>
    <row r="588" spans="1:8" outlineLevel="1" x14ac:dyDescent="0.25">
      <c r="A588" s="20"/>
      <c r="B588" s="4"/>
      <c r="C588" s="42" t="str">
        <f>TEXT(B586,"")&amp;" Roll Up"</f>
        <v>Hayward Core Portfolio Roll Up</v>
      </c>
      <c r="D588" s="43"/>
      <c r="E588" s="43"/>
      <c r="F588" s="43"/>
      <c r="G588" s="43"/>
      <c r="H588" s="43"/>
    </row>
    <row r="589" spans="1:8" outlineLevel="1" x14ac:dyDescent="0.25">
      <c r="A589" s="20"/>
      <c r="B589" s="4"/>
    </row>
    <row r="590" spans="1:8" outlineLevel="1" x14ac:dyDescent="0.25">
      <c r="A590" s="20"/>
      <c r="B590" s="4"/>
      <c r="C590" s="30" t="s">
        <v>115</v>
      </c>
      <c r="D590" s="30" t="s">
        <v>116</v>
      </c>
      <c r="E590" s="30" t="s">
        <v>117</v>
      </c>
      <c r="F590" s="30" t="s">
        <v>118</v>
      </c>
      <c r="G590" s="30" t="s">
        <v>119</v>
      </c>
      <c r="H590" s="30" t="s">
        <v>120</v>
      </c>
    </row>
    <row r="591" spans="1:8" outlineLevel="1" x14ac:dyDescent="0.25">
      <c r="A591" s="20"/>
      <c r="B591" s="4"/>
      <c r="C591" s="20">
        <v>1</v>
      </c>
      <c r="D591" s="45">
        <f>SUM(D614,D637,D660,D683)</f>
        <v>0</v>
      </c>
      <c r="E591" s="45">
        <f t="shared" ref="E591:F591" si="228">SUM(E614,E637,E660,E683)</f>
        <v>0</v>
      </c>
      <c r="F591" s="45">
        <f t="shared" si="228"/>
        <v>0</v>
      </c>
      <c r="G591" s="45">
        <f t="shared" ref="G591" si="229">SUM(G614,G637,G660,G683)</f>
        <v>0</v>
      </c>
      <c r="H591" s="31">
        <f>G591</f>
        <v>0</v>
      </c>
    </row>
    <row r="592" spans="1:8" outlineLevel="1" x14ac:dyDescent="0.25">
      <c r="A592" s="20"/>
      <c r="B592" s="4"/>
      <c r="C592" s="20">
        <v>2</v>
      </c>
      <c r="D592" s="45">
        <f t="shared" ref="D592:F592" si="230">SUM(D615,D638,D661,D684)</f>
        <v>0</v>
      </c>
      <c r="E592" s="45">
        <f t="shared" si="230"/>
        <v>0</v>
      </c>
      <c r="F592" s="45">
        <f t="shared" si="230"/>
        <v>0</v>
      </c>
      <c r="G592" s="45">
        <f t="shared" ref="G592" si="231">SUM(G615,G638,G661,G684)</f>
        <v>0</v>
      </c>
      <c r="H592" s="31">
        <f>G592+H591</f>
        <v>0</v>
      </c>
    </row>
    <row r="593" spans="1:8" outlineLevel="1" x14ac:dyDescent="0.25">
      <c r="A593" s="20"/>
      <c r="B593" s="4"/>
      <c r="C593" s="20">
        <v>3</v>
      </c>
      <c r="D593" s="45">
        <f t="shared" ref="D593:F593" si="232">SUM(D616,D639,D662,D685)</f>
        <v>0</v>
      </c>
      <c r="E593" s="45">
        <f t="shared" si="232"/>
        <v>0</v>
      </c>
      <c r="F593" s="45">
        <f t="shared" si="232"/>
        <v>0</v>
      </c>
      <c r="G593" s="45">
        <f t="shared" ref="G593" si="233">SUM(G616,G639,G662,G685)</f>
        <v>0</v>
      </c>
      <c r="H593" s="31">
        <f t="shared" ref="H593:H610" si="234">G593+H592</f>
        <v>0</v>
      </c>
    </row>
    <row r="594" spans="1:8" outlineLevel="1" x14ac:dyDescent="0.25">
      <c r="A594" s="20"/>
      <c r="B594" s="4"/>
      <c r="C594" s="20">
        <v>4</v>
      </c>
      <c r="D594" s="45">
        <f t="shared" ref="D594:F594" si="235">SUM(D617,D640,D663,D686)</f>
        <v>0</v>
      </c>
      <c r="E594" s="45">
        <f t="shared" si="235"/>
        <v>0</v>
      </c>
      <c r="F594" s="45">
        <f t="shared" si="235"/>
        <v>0</v>
      </c>
      <c r="G594" s="45">
        <f t="shared" ref="G594" si="236">SUM(G617,G640,G663,G686)</f>
        <v>0</v>
      </c>
      <c r="H594" s="31">
        <f t="shared" si="234"/>
        <v>0</v>
      </c>
    </row>
    <row r="595" spans="1:8" outlineLevel="1" x14ac:dyDescent="0.25">
      <c r="A595" s="20"/>
      <c r="B595" s="4"/>
      <c r="C595" s="20">
        <v>5</v>
      </c>
      <c r="D595" s="45">
        <f t="shared" ref="D595:F595" si="237">SUM(D618,D641,D664,D687)</f>
        <v>0</v>
      </c>
      <c r="E595" s="45">
        <f t="shared" si="237"/>
        <v>0</v>
      </c>
      <c r="F595" s="45">
        <f t="shared" si="237"/>
        <v>0</v>
      </c>
      <c r="G595" s="45">
        <f t="shared" ref="G595" si="238">SUM(G618,G641,G664,G687)</f>
        <v>0</v>
      </c>
      <c r="H595" s="31">
        <f t="shared" si="234"/>
        <v>0</v>
      </c>
    </row>
    <row r="596" spans="1:8" outlineLevel="1" x14ac:dyDescent="0.25">
      <c r="A596" s="20"/>
      <c r="B596" s="4"/>
      <c r="C596" s="20">
        <v>6</v>
      </c>
      <c r="D596" s="45">
        <f t="shared" ref="D596:F596" si="239">SUM(D619,D642,D665,D688)</f>
        <v>0</v>
      </c>
      <c r="E596" s="45">
        <f t="shared" si="239"/>
        <v>0</v>
      </c>
      <c r="F596" s="45">
        <f t="shared" si="239"/>
        <v>0</v>
      </c>
      <c r="G596" s="45">
        <f t="shared" ref="G596" si="240">SUM(G619,G642,G665,G688)</f>
        <v>0</v>
      </c>
      <c r="H596" s="31">
        <f t="shared" si="234"/>
        <v>0</v>
      </c>
    </row>
    <row r="597" spans="1:8" outlineLevel="1" x14ac:dyDescent="0.25">
      <c r="A597" s="20"/>
      <c r="B597" s="4"/>
      <c r="C597" s="20">
        <v>7</v>
      </c>
      <c r="D597" s="45">
        <f t="shared" ref="D597:F597" si="241">SUM(D620,D643,D666,D689)</f>
        <v>0</v>
      </c>
      <c r="E597" s="45">
        <f t="shared" si="241"/>
        <v>0</v>
      </c>
      <c r="F597" s="45">
        <f t="shared" si="241"/>
        <v>0</v>
      </c>
      <c r="G597" s="45">
        <f t="shared" ref="G597" si="242">SUM(G620,G643,G666,G689)</f>
        <v>0</v>
      </c>
      <c r="H597" s="31">
        <f t="shared" si="234"/>
        <v>0</v>
      </c>
    </row>
    <row r="598" spans="1:8" outlineLevel="1" x14ac:dyDescent="0.25">
      <c r="A598" s="20"/>
      <c r="B598" s="4"/>
      <c r="C598" s="20">
        <v>8</v>
      </c>
      <c r="D598" s="45">
        <f t="shared" ref="D598:F598" si="243">SUM(D621,D644,D667,D690)</f>
        <v>0</v>
      </c>
      <c r="E598" s="45">
        <f t="shared" si="243"/>
        <v>0</v>
      </c>
      <c r="F598" s="45">
        <f t="shared" si="243"/>
        <v>0</v>
      </c>
      <c r="G598" s="45">
        <f t="shared" ref="G598" si="244">SUM(G621,G644,G667,G690)</f>
        <v>0</v>
      </c>
      <c r="H598" s="31">
        <f t="shared" si="234"/>
        <v>0</v>
      </c>
    </row>
    <row r="599" spans="1:8" outlineLevel="1" x14ac:dyDescent="0.25">
      <c r="A599" s="20"/>
      <c r="B599" s="4"/>
      <c r="C599" s="20">
        <v>9</v>
      </c>
      <c r="D599" s="45">
        <f t="shared" ref="D599:F599" si="245">SUM(D622,D645,D668,D691)</f>
        <v>0</v>
      </c>
      <c r="E599" s="45">
        <f t="shared" si="245"/>
        <v>0</v>
      </c>
      <c r="F599" s="45">
        <f t="shared" si="245"/>
        <v>0</v>
      </c>
      <c r="G599" s="45">
        <f t="shared" ref="G599" si="246">SUM(G622,G645,G668,G691)</f>
        <v>0</v>
      </c>
      <c r="H599" s="31">
        <f t="shared" si="234"/>
        <v>0</v>
      </c>
    </row>
    <row r="600" spans="1:8" outlineLevel="1" x14ac:dyDescent="0.25">
      <c r="A600" s="20"/>
      <c r="B600" s="4"/>
      <c r="C600" s="20">
        <v>10</v>
      </c>
      <c r="D600" s="45">
        <f t="shared" ref="D600:F600" si="247">SUM(D623,D646,D669,D692)</f>
        <v>0</v>
      </c>
      <c r="E600" s="45">
        <f t="shared" si="247"/>
        <v>0</v>
      </c>
      <c r="F600" s="45">
        <f t="shared" si="247"/>
        <v>0</v>
      </c>
      <c r="G600" s="45">
        <f t="shared" ref="G600" si="248">SUM(G623,G646,G669,G692)</f>
        <v>0</v>
      </c>
      <c r="H600" s="31">
        <f t="shared" si="234"/>
        <v>0</v>
      </c>
    </row>
    <row r="601" spans="1:8" outlineLevel="1" x14ac:dyDescent="0.25">
      <c r="A601" s="20"/>
      <c r="B601" s="4"/>
      <c r="C601" s="20">
        <v>11</v>
      </c>
      <c r="D601" s="45">
        <f t="shared" ref="D601:F601" si="249">SUM(D624,D647,D670,D693)</f>
        <v>0</v>
      </c>
      <c r="E601" s="45">
        <f t="shared" si="249"/>
        <v>0</v>
      </c>
      <c r="F601" s="45">
        <f t="shared" si="249"/>
        <v>0</v>
      </c>
      <c r="G601" s="45">
        <f t="shared" ref="G601" si="250">SUM(G624,G647,G670,G693)</f>
        <v>0</v>
      </c>
      <c r="H601" s="31">
        <f t="shared" si="234"/>
        <v>0</v>
      </c>
    </row>
    <row r="602" spans="1:8" outlineLevel="1" x14ac:dyDescent="0.25">
      <c r="A602" s="20"/>
      <c r="B602" s="4"/>
      <c r="C602" s="20">
        <v>12</v>
      </c>
      <c r="D602" s="45">
        <f t="shared" ref="D602:F602" si="251">SUM(D625,D648,D671,D694)</f>
        <v>0</v>
      </c>
      <c r="E602" s="45">
        <f t="shared" si="251"/>
        <v>0</v>
      </c>
      <c r="F602" s="45">
        <f t="shared" si="251"/>
        <v>0</v>
      </c>
      <c r="G602" s="45">
        <f t="shared" ref="G602" si="252">SUM(G625,G648,G671,G694)</f>
        <v>0</v>
      </c>
      <c r="H602" s="31">
        <f t="shared" si="234"/>
        <v>0</v>
      </c>
    </row>
    <row r="603" spans="1:8" outlineLevel="1" x14ac:dyDescent="0.25">
      <c r="A603" s="20"/>
      <c r="B603" s="4"/>
      <c r="C603" s="20">
        <v>13</v>
      </c>
      <c r="D603" s="45">
        <f t="shared" ref="D603:F603" si="253">SUM(D626,D649,D672,D695)</f>
        <v>0</v>
      </c>
      <c r="E603" s="45">
        <f t="shared" si="253"/>
        <v>0</v>
      </c>
      <c r="F603" s="45">
        <f t="shared" si="253"/>
        <v>0</v>
      </c>
      <c r="G603" s="45">
        <f t="shared" ref="G603" si="254">SUM(G626,G649,G672,G695)</f>
        <v>0</v>
      </c>
      <c r="H603" s="31">
        <f t="shared" si="234"/>
        <v>0</v>
      </c>
    </row>
    <row r="604" spans="1:8" outlineLevel="1" x14ac:dyDescent="0.25">
      <c r="A604" s="20"/>
      <c r="B604" s="4"/>
      <c r="C604" s="20">
        <v>14</v>
      </c>
      <c r="D604" s="45">
        <f t="shared" ref="D604:F604" si="255">SUM(D627,D650,D673,D696)</f>
        <v>0</v>
      </c>
      <c r="E604" s="45">
        <f t="shared" si="255"/>
        <v>0</v>
      </c>
      <c r="F604" s="45">
        <f t="shared" si="255"/>
        <v>0</v>
      </c>
      <c r="G604" s="45">
        <f t="shared" ref="G604" si="256">SUM(G627,G650,G673,G696)</f>
        <v>0</v>
      </c>
      <c r="H604" s="31">
        <f t="shared" si="234"/>
        <v>0</v>
      </c>
    </row>
    <row r="605" spans="1:8" outlineLevel="1" x14ac:dyDescent="0.25">
      <c r="A605" s="20"/>
      <c r="B605" s="4"/>
      <c r="C605" s="20">
        <v>15</v>
      </c>
      <c r="D605" s="45">
        <f t="shared" ref="D605:F605" si="257">SUM(D628,D651,D674,D697)</f>
        <v>0</v>
      </c>
      <c r="E605" s="45">
        <f t="shared" si="257"/>
        <v>0</v>
      </c>
      <c r="F605" s="45">
        <f t="shared" si="257"/>
        <v>0</v>
      </c>
      <c r="G605" s="45">
        <f t="shared" ref="G605" si="258">SUM(G628,G651,G674,G697)</f>
        <v>0</v>
      </c>
      <c r="H605" s="31">
        <f t="shared" si="234"/>
        <v>0</v>
      </c>
    </row>
    <row r="606" spans="1:8" outlineLevel="1" x14ac:dyDescent="0.25">
      <c r="A606" s="20"/>
      <c r="B606" s="4"/>
      <c r="C606" s="20">
        <v>16</v>
      </c>
      <c r="D606" s="45">
        <f t="shared" ref="D606:F606" si="259">SUM(D629,D652,D675,D698)</f>
        <v>0</v>
      </c>
      <c r="E606" s="45">
        <f t="shared" si="259"/>
        <v>0</v>
      </c>
      <c r="F606" s="45">
        <f t="shared" si="259"/>
        <v>0</v>
      </c>
      <c r="G606" s="45">
        <f t="shared" ref="G606" si="260">SUM(G629,G652,G675,G698)</f>
        <v>0</v>
      </c>
      <c r="H606" s="31">
        <f t="shared" si="234"/>
        <v>0</v>
      </c>
    </row>
    <row r="607" spans="1:8" outlineLevel="1" x14ac:dyDescent="0.25">
      <c r="A607" s="20"/>
      <c r="B607" s="4"/>
      <c r="C607" s="20">
        <v>17</v>
      </c>
      <c r="D607" s="45">
        <f t="shared" ref="D607:F607" si="261">SUM(D630,D653,D676,D699)</f>
        <v>0</v>
      </c>
      <c r="E607" s="45">
        <f t="shared" si="261"/>
        <v>0</v>
      </c>
      <c r="F607" s="45">
        <f t="shared" si="261"/>
        <v>0</v>
      </c>
      <c r="G607" s="45">
        <f t="shared" ref="G607" si="262">SUM(G630,G653,G676,G699)</f>
        <v>0</v>
      </c>
      <c r="H607" s="31">
        <f t="shared" si="234"/>
        <v>0</v>
      </c>
    </row>
    <row r="608" spans="1:8" outlineLevel="1" x14ac:dyDescent="0.25">
      <c r="A608" s="20"/>
      <c r="B608" s="4"/>
      <c r="C608" s="20">
        <v>18</v>
      </c>
      <c r="D608" s="45">
        <f t="shared" ref="D608:F608" si="263">SUM(D631,D654,D677,D700)</f>
        <v>0</v>
      </c>
      <c r="E608" s="45">
        <f t="shared" si="263"/>
        <v>0</v>
      </c>
      <c r="F608" s="45">
        <f t="shared" si="263"/>
        <v>0</v>
      </c>
      <c r="G608" s="45">
        <f t="shared" ref="G608" si="264">SUM(G631,G654,G677,G700)</f>
        <v>0</v>
      </c>
      <c r="H608" s="31">
        <f t="shared" si="234"/>
        <v>0</v>
      </c>
    </row>
    <row r="609" spans="1:8" outlineLevel="1" x14ac:dyDescent="0.25">
      <c r="A609" s="20"/>
      <c r="B609" s="4"/>
      <c r="C609" s="20">
        <v>19</v>
      </c>
      <c r="D609" s="45">
        <f t="shared" ref="D609:F609" si="265">SUM(D632,D655,D678,D701)</f>
        <v>0</v>
      </c>
      <c r="E609" s="45">
        <f t="shared" si="265"/>
        <v>0</v>
      </c>
      <c r="F609" s="45">
        <f t="shared" si="265"/>
        <v>0</v>
      </c>
      <c r="G609" s="45">
        <f t="shared" ref="G609" si="266">SUM(G632,G655,G678,G701)</f>
        <v>0</v>
      </c>
      <c r="H609" s="31">
        <f t="shared" si="234"/>
        <v>0</v>
      </c>
    </row>
    <row r="610" spans="1:8" outlineLevel="1" x14ac:dyDescent="0.25">
      <c r="A610" s="20"/>
      <c r="B610" s="4"/>
      <c r="C610" s="20">
        <v>20</v>
      </c>
      <c r="D610" s="45">
        <f t="shared" ref="D610:F610" si="267">SUM(D633,D656,D679,D702)</f>
        <v>0</v>
      </c>
      <c r="E610" s="45">
        <f t="shared" si="267"/>
        <v>0</v>
      </c>
      <c r="F610" s="45">
        <f t="shared" si="267"/>
        <v>0</v>
      </c>
      <c r="G610" s="45">
        <f t="shared" ref="G610" si="268">SUM(G633,G656,G679,G702)</f>
        <v>0</v>
      </c>
      <c r="H610" s="31">
        <f t="shared" si="234"/>
        <v>0</v>
      </c>
    </row>
    <row r="611" spans="1:8" outlineLevel="1" x14ac:dyDescent="0.25">
      <c r="A611" s="20" t="s">
        <v>0</v>
      </c>
      <c r="B611" s="4" t="str">
        <f>B586</f>
        <v>Hayward Core Portfolio</v>
      </c>
      <c r="C611" s="32" t="s">
        <v>121</v>
      </c>
      <c r="D611" s="33">
        <f>SUM(D591:D610)</f>
        <v>0</v>
      </c>
      <c r="E611" s="33">
        <f t="shared" ref="E611:G611" si="269">SUM(E591:E610)</f>
        <v>0</v>
      </c>
      <c r="F611" s="33">
        <f t="shared" si="269"/>
        <v>0</v>
      </c>
      <c r="G611" s="33">
        <f t="shared" si="269"/>
        <v>0</v>
      </c>
      <c r="H611" s="33">
        <f>H610</f>
        <v>0</v>
      </c>
    </row>
    <row r="612" spans="1:8" outlineLevel="1" x14ac:dyDescent="0.25"/>
    <row r="613" spans="1:8" outlineLevel="1" x14ac:dyDescent="0.25">
      <c r="B613" s="4"/>
      <c r="C613" s="30" t="s">
        <v>115</v>
      </c>
      <c r="D613" s="30" t="s">
        <v>116</v>
      </c>
      <c r="E613" s="30" t="s">
        <v>117</v>
      </c>
      <c r="F613" s="30" t="s">
        <v>118</v>
      </c>
      <c r="G613" s="30" t="s">
        <v>119</v>
      </c>
      <c r="H613" s="30" t="s">
        <v>120</v>
      </c>
    </row>
    <row r="614" spans="1:8" outlineLevel="1" x14ac:dyDescent="0.25">
      <c r="C614" s="20">
        <v>1</v>
      </c>
      <c r="D614" s="44"/>
      <c r="E614" s="44"/>
      <c r="F614" s="44"/>
      <c r="G614" s="31">
        <f>E614-F614-D614</f>
        <v>0</v>
      </c>
      <c r="H614" s="31">
        <f>G614</f>
        <v>0</v>
      </c>
    </row>
    <row r="615" spans="1:8" outlineLevel="1" x14ac:dyDescent="0.25">
      <c r="B615" s="4"/>
      <c r="C615" s="20">
        <v>2</v>
      </c>
      <c r="D615" s="44"/>
      <c r="E615" s="44"/>
      <c r="F615" s="44"/>
      <c r="G615" s="31">
        <f t="shared" ref="G615:G633" si="270">E615-F615-D615</f>
        <v>0</v>
      </c>
      <c r="H615" s="31">
        <f>G615+H614</f>
        <v>0</v>
      </c>
    </row>
    <row r="616" spans="1:8" outlineLevel="1" x14ac:dyDescent="0.25">
      <c r="B616" s="4"/>
      <c r="C616" s="20">
        <v>3</v>
      </c>
      <c r="D616" s="44"/>
      <c r="E616" s="44"/>
      <c r="F616" s="44"/>
      <c r="G616" s="31">
        <f t="shared" si="270"/>
        <v>0</v>
      </c>
      <c r="H616" s="31">
        <f t="shared" ref="H616:H633" si="271">G616+H615</f>
        <v>0</v>
      </c>
    </row>
    <row r="617" spans="1:8" outlineLevel="1" x14ac:dyDescent="0.25">
      <c r="B617" s="4"/>
      <c r="C617" s="20">
        <v>4</v>
      </c>
      <c r="D617" s="44"/>
      <c r="E617" s="44"/>
      <c r="F617" s="44"/>
      <c r="G617" s="31">
        <f t="shared" si="270"/>
        <v>0</v>
      </c>
      <c r="H617" s="31">
        <f t="shared" si="271"/>
        <v>0</v>
      </c>
    </row>
    <row r="618" spans="1:8" outlineLevel="1" x14ac:dyDescent="0.25">
      <c r="B618" s="4"/>
      <c r="C618" s="20">
        <v>5</v>
      </c>
      <c r="D618" s="44"/>
      <c r="E618" s="44"/>
      <c r="F618" s="44"/>
      <c r="G618" s="31">
        <f t="shared" si="270"/>
        <v>0</v>
      </c>
      <c r="H618" s="31">
        <f t="shared" si="271"/>
        <v>0</v>
      </c>
    </row>
    <row r="619" spans="1:8" outlineLevel="1" x14ac:dyDescent="0.25">
      <c r="B619" s="4"/>
      <c r="C619" s="20">
        <v>6</v>
      </c>
      <c r="D619" s="44"/>
      <c r="E619" s="44"/>
      <c r="F619" s="44"/>
      <c r="G619" s="31">
        <f t="shared" si="270"/>
        <v>0</v>
      </c>
      <c r="H619" s="31">
        <f t="shared" si="271"/>
        <v>0</v>
      </c>
    </row>
    <row r="620" spans="1:8" outlineLevel="1" x14ac:dyDescent="0.25">
      <c r="B620" s="4"/>
      <c r="C620" s="20">
        <v>7</v>
      </c>
      <c r="D620" s="44"/>
      <c r="E620" s="44"/>
      <c r="F620" s="44"/>
      <c r="G620" s="31">
        <f t="shared" si="270"/>
        <v>0</v>
      </c>
      <c r="H620" s="31">
        <f t="shared" si="271"/>
        <v>0</v>
      </c>
    </row>
    <row r="621" spans="1:8" outlineLevel="1" x14ac:dyDescent="0.25">
      <c r="B621" s="4"/>
      <c r="C621" s="20">
        <v>8</v>
      </c>
      <c r="D621" s="44"/>
      <c r="E621" s="44"/>
      <c r="F621" s="44"/>
      <c r="G621" s="31">
        <f t="shared" si="270"/>
        <v>0</v>
      </c>
      <c r="H621" s="31">
        <f t="shared" si="271"/>
        <v>0</v>
      </c>
    </row>
    <row r="622" spans="1:8" outlineLevel="1" x14ac:dyDescent="0.25">
      <c r="B622" s="4"/>
      <c r="C622" s="20">
        <v>9</v>
      </c>
      <c r="D622" s="44"/>
      <c r="E622" s="44"/>
      <c r="F622" s="44"/>
      <c r="G622" s="31">
        <f t="shared" si="270"/>
        <v>0</v>
      </c>
      <c r="H622" s="31">
        <f t="shared" si="271"/>
        <v>0</v>
      </c>
    </row>
    <row r="623" spans="1:8" outlineLevel="1" x14ac:dyDescent="0.25">
      <c r="B623" s="4"/>
      <c r="C623" s="20">
        <v>10</v>
      </c>
      <c r="D623" s="44"/>
      <c r="E623" s="44"/>
      <c r="F623" s="44"/>
      <c r="G623" s="31">
        <f t="shared" si="270"/>
        <v>0</v>
      </c>
      <c r="H623" s="31">
        <f t="shared" si="271"/>
        <v>0</v>
      </c>
    </row>
    <row r="624" spans="1:8" outlineLevel="1" x14ac:dyDescent="0.25">
      <c r="B624" s="4"/>
      <c r="C624" s="20">
        <v>11</v>
      </c>
      <c r="D624" s="44"/>
      <c r="E624" s="44"/>
      <c r="F624" s="44"/>
      <c r="G624" s="31">
        <f t="shared" si="270"/>
        <v>0</v>
      </c>
      <c r="H624" s="31">
        <f t="shared" si="271"/>
        <v>0</v>
      </c>
    </row>
    <row r="625" spans="1:8" outlineLevel="1" x14ac:dyDescent="0.25">
      <c r="B625" s="4"/>
      <c r="C625" s="20">
        <v>12</v>
      </c>
      <c r="D625" s="44"/>
      <c r="E625" s="44"/>
      <c r="F625" s="44"/>
      <c r="G625" s="31">
        <f t="shared" si="270"/>
        <v>0</v>
      </c>
      <c r="H625" s="31">
        <f t="shared" si="271"/>
        <v>0</v>
      </c>
    </row>
    <row r="626" spans="1:8" outlineLevel="1" x14ac:dyDescent="0.25">
      <c r="B626" s="4"/>
      <c r="C626" s="20">
        <v>13</v>
      </c>
      <c r="D626" s="44"/>
      <c r="E626" s="44"/>
      <c r="F626" s="44"/>
      <c r="G626" s="31">
        <f t="shared" si="270"/>
        <v>0</v>
      </c>
      <c r="H626" s="31">
        <f t="shared" si="271"/>
        <v>0</v>
      </c>
    </row>
    <row r="627" spans="1:8" outlineLevel="1" x14ac:dyDescent="0.25">
      <c r="B627" s="4"/>
      <c r="C627" s="20">
        <v>14</v>
      </c>
      <c r="D627" s="44"/>
      <c r="E627" s="44"/>
      <c r="F627" s="44"/>
      <c r="G627" s="31">
        <f t="shared" si="270"/>
        <v>0</v>
      </c>
      <c r="H627" s="31">
        <f t="shared" si="271"/>
        <v>0</v>
      </c>
    </row>
    <row r="628" spans="1:8" outlineLevel="1" x14ac:dyDescent="0.25">
      <c r="B628" s="4"/>
      <c r="C628" s="20">
        <v>15</v>
      </c>
      <c r="D628" s="44"/>
      <c r="E628" s="44"/>
      <c r="F628" s="44"/>
      <c r="G628" s="31">
        <f t="shared" si="270"/>
        <v>0</v>
      </c>
      <c r="H628" s="31">
        <f t="shared" si="271"/>
        <v>0</v>
      </c>
    </row>
    <row r="629" spans="1:8" outlineLevel="1" x14ac:dyDescent="0.25">
      <c r="B629" s="4"/>
      <c r="C629" s="20">
        <v>16</v>
      </c>
      <c r="D629" s="44"/>
      <c r="E629" s="44"/>
      <c r="F629" s="44"/>
      <c r="G629" s="31">
        <f t="shared" si="270"/>
        <v>0</v>
      </c>
      <c r="H629" s="31">
        <f t="shared" si="271"/>
        <v>0</v>
      </c>
    </row>
    <row r="630" spans="1:8" outlineLevel="1" x14ac:dyDescent="0.25">
      <c r="B630" s="4"/>
      <c r="C630" s="20">
        <v>17</v>
      </c>
      <c r="D630" s="44"/>
      <c r="E630" s="44"/>
      <c r="F630" s="44"/>
      <c r="G630" s="31">
        <f t="shared" si="270"/>
        <v>0</v>
      </c>
      <c r="H630" s="31">
        <f t="shared" si="271"/>
        <v>0</v>
      </c>
    </row>
    <row r="631" spans="1:8" outlineLevel="1" x14ac:dyDescent="0.25">
      <c r="B631" s="4"/>
      <c r="C631" s="20">
        <v>18</v>
      </c>
      <c r="D631" s="44"/>
      <c r="E631" s="44"/>
      <c r="F631" s="44"/>
      <c r="G631" s="31">
        <f t="shared" si="270"/>
        <v>0</v>
      </c>
      <c r="H631" s="31">
        <f t="shared" si="271"/>
        <v>0</v>
      </c>
    </row>
    <row r="632" spans="1:8" outlineLevel="1" x14ac:dyDescent="0.25">
      <c r="B632" s="4"/>
      <c r="C632" s="20">
        <v>19</v>
      </c>
      <c r="D632" s="44"/>
      <c r="E632" s="44"/>
      <c r="F632" s="44"/>
      <c r="G632" s="31">
        <f t="shared" si="270"/>
        <v>0</v>
      </c>
      <c r="H632" s="31">
        <f t="shared" si="271"/>
        <v>0</v>
      </c>
    </row>
    <row r="633" spans="1:8" outlineLevel="1" x14ac:dyDescent="0.25">
      <c r="B633" s="4"/>
      <c r="C633" s="20">
        <v>20</v>
      </c>
      <c r="D633" s="44"/>
      <c r="E633" s="44"/>
      <c r="F633" s="44"/>
      <c r="G633" s="31">
        <f t="shared" si="270"/>
        <v>0</v>
      </c>
      <c r="H633" s="31">
        <f t="shared" si="271"/>
        <v>0</v>
      </c>
    </row>
    <row r="634" spans="1:8" outlineLevel="1" x14ac:dyDescent="0.25">
      <c r="A634" s="20" t="s">
        <v>0</v>
      </c>
      <c r="B634" s="38" t="str">
        <f>'Aggregated Ava Portfolio'!B98</f>
        <v>Hayward Municipal Lot 3</v>
      </c>
      <c r="C634" s="32" t="s">
        <v>121</v>
      </c>
      <c r="D634" s="33">
        <f>SUM(D614:D633)</f>
        <v>0</v>
      </c>
      <c r="E634" s="33">
        <f t="shared" ref="E634" si="272">SUM(E614:E633)</f>
        <v>0</v>
      </c>
      <c r="F634" s="33">
        <f t="shared" ref="F634" si="273">SUM(F614:F633)</f>
        <v>0</v>
      </c>
      <c r="G634" s="33">
        <f t="shared" ref="G634" si="274">SUM(G614:G633)</f>
        <v>0</v>
      </c>
      <c r="H634" s="33">
        <f>H633</f>
        <v>0</v>
      </c>
    </row>
    <row r="635" spans="1:8" outlineLevel="1" x14ac:dyDescent="0.25"/>
    <row r="636" spans="1:8" outlineLevel="1" x14ac:dyDescent="0.25">
      <c r="B636" s="4"/>
      <c r="C636" s="30" t="s">
        <v>115</v>
      </c>
      <c r="D636" s="30" t="s">
        <v>116</v>
      </c>
      <c r="E636" s="30" t="s">
        <v>117</v>
      </c>
      <c r="F636" s="30" t="s">
        <v>118</v>
      </c>
      <c r="G636" s="30" t="s">
        <v>119</v>
      </c>
      <c r="H636" s="30" t="s">
        <v>120</v>
      </c>
    </row>
    <row r="637" spans="1:8" outlineLevel="1" x14ac:dyDescent="0.25">
      <c r="C637" s="20">
        <v>1</v>
      </c>
      <c r="D637" s="44"/>
      <c r="E637" s="44"/>
      <c r="F637" s="44"/>
      <c r="G637" s="31">
        <f>E637-F637-D637</f>
        <v>0</v>
      </c>
      <c r="H637" s="31">
        <f>G637</f>
        <v>0</v>
      </c>
    </row>
    <row r="638" spans="1:8" outlineLevel="1" x14ac:dyDescent="0.25">
      <c r="B638" s="4"/>
      <c r="C638" s="20">
        <v>2</v>
      </c>
      <c r="D638" s="44"/>
      <c r="E638" s="44"/>
      <c r="F638" s="44"/>
      <c r="G638" s="31">
        <f t="shared" ref="G638:G656" si="275">E638-F638-D638</f>
        <v>0</v>
      </c>
      <c r="H638" s="31">
        <f>G638+H637</f>
        <v>0</v>
      </c>
    </row>
    <row r="639" spans="1:8" outlineLevel="1" x14ac:dyDescent="0.25">
      <c r="B639" s="4"/>
      <c r="C639" s="20">
        <v>3</v>
      </c>
      <c r="D639" s="44"/>
      <c r="E639" s="44"/>
      <c r="F639" s="44"/>
      <c r="G639" s="31">
        <f t="shared" si="275"/>
        <v>0</v>
      </c>
      <c r="H639" s="31">
        <f t="shared" ref="H639:H656" si="276">G639+H638</f>
        <v>0</v>
      </c>
    </row>
    <row r="640" spans="1:8" outlineLevel="1" x14ac:dyDescent="0.25">
      <c r="B640" s="4"/>
      <c r="C640" s="20">
        <v>4</v>
      </c>
      <c r="D640" s="44"/>
      <c r="E640" s="44"/>
      <c r="F640" s="44"/>
      <c r="G640" s="31">
        <f t="shared" si="275"/>
        <v>0</v>
      </c>
      <c r="H640" s="31">
        <f t="shared" si="276"/>
        <v>0</v>
      </c>
    </row>
    <row r="641" spans="2:8" outlineLevel="1" x14ac:dyDescent="0.25">
      <c r="B641" s="4"/>
      <c r="C641" s="20">
        <v>5</v>
      </c>
      <c r="D641" s="44"/>
      <c r="E641" s="44"/>
      <c r="F641" s="44"/>
      <c r="G641" s="31">
        <f t="shared" si="275"/>
        <v>0</v>
      </c>
      <c r="H641" s="31">
        <f t="shared" si="276"/>
        <v>0</v>
      </c>
    </row>
    <row r="642" spans="2:8" outlineLevel="1" x14ac:dyDescent="0.25">
      <c r="B642" s="4"/>
      <c r="C642" s="20">
        <v>6</v>
      </c>
      <c r="D642" s="44"/>
      <c r="E642" s="44"/>
      <c r="F642" s="44"/>
      <c r="G642" s="31">
        <f t="shared" si="275"/>
        <v>0</v>
      </c>
      <c r="H642" s="31">
        <f t="shared" si="276"/>
        <v>0</v>
      </c>
    </row>
    <row r="643" spans="2:8" outlineLevel="1" x14ac:dyDescent="0.25">
      <c r="B643" s="4"/>
      <c r="C643" s="20">
        <v>7</v>
      </c>
      <c r="D643" s="44"/>
      <c r="E643" s="44"/>
      <c r="F643" s="44"/>
      <c r="G643" s="31">
        <f t="shared" si="275"/>
        <v>0</v>
      </c>
      <c r="H643" s="31">
        <f t="shared" si="276"/>
        <v>0</v>
      </c>
    </row>
    <row r="644" spans="2:8" outlineLevel="1" x14ac:dyDescent="0.25">
      <c r="B644" s="4"/>
      <c r="C644" s="20">
        <v>8</v>
      </c>
      <c r="D644" s="44"/>
      <c r="E644" s="44"/>
      <c r="F644" s="44"/>
      <c r="G644" s="31">
        <f t="shared" si="275"/>
        <v>0</v>
      </c>
      <c r="H644" s="31">
        <f t="shared" si="276"/>
        <v>0</v>
      </c>
    </row>
    <row r="645" spans="2:8" outlineLevel="1" x14ac:dyDescent="0.25">
      <c r="B645" s="4"/>
      <c r="C645" s="20">
        <v>9</v>
      </c>
      <c r="D645" s="44"/>
      <c r="E645" s="44"/>
      <c r="F645" s="44"/>
      <c r="G645" s="31">
        <f t="shared" si="275"/>
        <v>0</v>
      </c>
      <c r="H645" s="31">
        <f t="shared" si="276"/>
        <v>0</v>
      </c>
    </row>
    <row r="646" spans="2:8" outlineLevel="1" x14ac:dyDescent="0.25">
      <c r="B646" s="4"/>
      <c r="C646" s="20">
        <v>10</v>
      </c>
      <c r="D646" s="44"/>
      <c r="E646" s="44"/>
      <c r="F646" s="44"/>
      <c r="G646" s="31">
        <f t="shared" si="275"/>
        <v>0</v>
      </c>
      <c r="H646" s="31">
        <f t="shared" si="276"/>
        <v>0</v>
      </c>
    </row>
    <row r="647" spans="2:8" outlineLevel="1" x14ac:dyDescent="0.25">
      <c r="B647" s="4"/>
      <c r="C647" s="20">
        <v>11</v>
      </c>
      <c r="D647" s="44"/>
      <c r="E647" s="44"/>
      <c r="F647" s="44"/>
      <c r="G647" s="31">
        <f t="shared" si="275"/>
        <v>0</v>
      </c>
      <c r="H647" s="31">
        <f t="shared" si="276"/>
        <v>0</v>
      </c>
    </row>
    <row r="648" spans="2:8" outlineLevel="1" x14ac:dyDescent="0.25">
      <c r="B648" s="4"/>
      <c r="C648" s="20">
        <v>12</v>
      </c>
      <c r="D648" s="44"/>
      <c r="E648" s="44"/>
      <c r="F648" s="44"/>
      <c r="G648" s="31">
        <f t="shared" si="275"/>
        <v>0</v>
      </c>
      <c r="H648" s="31">
        <f t="shared" si="276"/>
        <v>0</v>
      </c>
    </row>
    <row r="649" spans="2:8" outlineLevel="1" x14ac:dyDescent="0.25">
      <c r="B649" s="4"/>
      <c r="C649" s="20">
        <v>13</v>
      </c>
      <c r="D649" s="44"/>
      <c r="E649" s="44"/>
      <c r="F649" s="44"/>
      <c r="G649" s="31">
        <f t="shared" si="275"/>
        <v>0</v>
      </c>
      <c r="H649" s="31">
        <f t="shared" si="276"/>
        <v>0</v>
      </c>
    </row>
    <row r="650" spans="2:8" outlineLevel="1" x14ac:dyDescent="0.25">
      <c r="B650" s="4"/>
      <c r="C650" s="20">
        <v>14</v>
      </c>
      <c r="D650" s="44"/>
      <c r="E650" s="44"/>
      <c r="F650" s="44"/>
      <c r="G650" s="31">
        <f t="shared" si="275"/>
        <v>0</v>
      </c>
      <c r="H650" s="31">
        <f t="shared" si="276"/>
        <v>0</v>
      </c>
    </row>
    <row r="651" spans="2:8" outlineLevel="1" x14ac:dyDescent="0.25">
      <c r="B651" s="4"/>
      <c r="C651" s="20">
        <v>15</v>
      </c>
      <c r="D651" s="44"/>
      <c r="E651" s="44"/>
      <c r="F651" s="44"/>
      <c r="G651" s="31">
        <f t="shared" si="275"/>
        <v>0</v>
      </c>
      <c r="H651" s="31">
        <f t="shared" si="276"/>
        <v>0</v>
      </c>
    </row>
    <row r="652" spans="2:8" outlineLevel="1" x14ac:dyDescent="0.25">
      <c r="B652" s="4"/>
      <c r="C652" s="20">
        <v>16</v>
      </c>
      <c r="D652" s="44"/>
      <c r="E652" s="44"/>
      <c r="F652" s="44"/>
      <c r="G652" s="31">
        <f t="shared" si="275"/>
        <v>0</v>
      </c>
      <c r="H652" s="31">
        <f t="shared" si="276"/>
        <v>0</v>
      </c>
    </row>
    <row r="653" spans="2:8" outlineLevel="1" x14ac:dyDescent="0.25">
      <c r="B653" s="4"/>
      <c r="C653" s="20">
        <v>17</v>
      </c>
      <c r="D653" s="44"/>
      <c r="E653" s="44"/>
      <c r="F653" s="44"/>
      <c r="G653" s="31">
        <f t="shared" si="275"/>
        <v>0</v>
      </c>
      <c r="H653" s="31">
        <f t="shared" si="276"/>
        <v>0</v>
      </c>
    </row>
    <row r="654" spans="2:8" outlineLevel="1" x14ac:dyDescent="0.25">
      <c r="B654" s="4"/>
      <c r="C654" s="20">
        <v>18</v>
      </c>
      <c r="D654" s="44"/>
      <c r="E654" s="44"/>
      <c r="F654" s="44"/>
      <c r="G654" s="31">
        <f t="shared" si="275"/>
        <v>0</v>
      </c>
      <c r="H654" s="31">
        <f t="shared" si="276"/>
        <v>0</v>
      </c>
    </row>
    <row r="655" spans="2:8" outlineLevel="1" x14ac:dyDescent="0.25">
      <c r="B655" s="4"/>
      <c r="C655" s="20">
        <v>19</v>
      </c>
      <c r="D655" s="44"/>
      <c r="E655" s="44"/>
      <c r="F655" s="44"/>
      <c r="G655" s="31">
        <f t="shared" si="275"/>
        <v>0</v>
      </c>
      <c r="H655" s="31">
        <f t="shared" si="276"/>
        <v>0</v>
      </c>
    </row>
    <row r="656" spans="2:8" outlineLevel="1" x14ac:dyDescent="0.25">
      <c r="B656" s="4"/>
      <c r="C656" s="20">
        <v>20</v>
      </c>
      <c r="D656" s="44"/>
      <c r="E656" s="44"/>
      <c r="F656" s="44"/>
      <c r="G656" s="31">
        <f t="shared" si="275"/>
        <v>0</v>
      </c>
      <c r="H656" s="31">
        <f t="shared" si="276"/>
        <v>0</v>
      </c>
    </row>
    <row r="657" spans="1:8" outlineLevel="1" x14ac:dyDescent="0.25">
      <c r="A657" s="20" t="s">
        <v>0</v>
      </c>
      <c r="B657" s="38" t="str">
        <f>'Aggregated Ava Portfolio'!B99</f>
        <v xml:space="preserve">Hayward Corp Yard </v>
      </c>
      <c r="C657" s="32" t="s">
        <v>121</v>
      </c>
      <c r="D657" s="33">
        <f>SUM(D637:D656)</f>
        <v>0</v>
      </c>
      <c r="E657" s="33">
        <f t="shared" ref="E657" si="277">SUM(E637:E656)</f>
        <v>0</v>
      </c>
      <c r="F657" s="33">
        <f t="shared" ref="F657" si="278">SUM(F637:F656)</f>
        <v>0</v>
      </c>
      <c r="G657" s="33">
        <f t="shared" ref="G657" si="279">SUM(G637:G656)</f>
        <v>0</v>
      </c>
      <c r="H657" s="33">
        <f>H656</f>
        <v>0</v>
      </c>
    </row>
    <row r="658" spans="1:8" outlineLevel="1" x14ac:dyDescent="0.25"/>
    <row r="659" spans="1:8" outlineLevel="1" x14ac:dyDescent="0.25">
      <c r="B659" s="4"/>
      <c r="C659" s="30" t="s">
        <v>115</v>
      </c>
      <c r="D659" s="30" t="s">
        <v>116</v>
      </c>
      <c r="E659" s="30" t="s">
        <v>117</v>
      </c>
      <c r="F659" s="30" t="s">
        <v>118</v>
      </c>
      <c r="G659" s="30" t="s">
        <v>119</v>
      </c>
      <c r="H659" s="30" t="s">
        <v>120</v>
      </c>
    </row>
    <row r="660" spans="1:8" outlineLevel="1" x14ac:dyDescent="0.25">
      <c r="C660" s="20">
        <v>1</v>
      </c>
      <c r="D660" s="44"/>
      <c r="E660" s="44"/>
      <c r="F660" s="44"/>
      <c r="G660" s="31">
        <f>E660-F660-D660</f>
        <v>0</v>
      </c>
      <c r="H660" s="31">
        <f>G660</f>
        <v>0</v>
      </c>
    </row>
    <row r="661" spans="1:8" outlineLevel="1" x14ac:dyDescent="0.25">
      <c r="B661" s="4"/>
      <c r="C661" s="20">
        <v>2</v>
      </c>
      <c r="D661" s="44"/>
      <c r="E661" s="44"/>
      <c r="F661" s="44"/>
      <c r="G661" s="31">
        <f t="shared" ref="G661:G679" si="280">E661-F661-D661</f>
        <v>0</v>
      </c>
      <c r="H661" s="31">
        <f>G661+H660</f>
        <v>0</v>
      </c>
    </row>
    <row r="662" spans="1:8" outlineLevel="1" x14ac:dyDescent="0.25">
      <c r="B662" s="4"/>
      <c r="C662" s="20">
        <v>3</v>
      </c>
      <c r="D662" s="44"/>
      <c r="E662" s="44"/>
      <c r="F662" s="44"/>
      <c r="G662" s="31">
        <f t="shared" si="280"/>
        <v>0</v>
      </c>
      <c r="H662" s="31">
        <f t="shared" ref="H662:H679" si="281">G662+H661</f>
        <v>0</v>
      </c>
    </row>
    <row r="663" spans="1:8" outlineLevel="1" x14ac:dyDescent="0.25">
      <c r="B663" s="4"/>
      <c r="C663" s="20">
        <v>4</v>
      </c>
      <c r="D663" s="44"/>
      <c r="E663" s="44"/>
      <c r="F663" s="44"/>
      <c r="G663" s="31">
        <f t="shared" si="280"/>
        <v>0</v>
      </c>
      <c r="H663" s="31">
        <f t="shared" si="281"/>
        <v>0</v>
      </c>
    </row>
    <row r="664" spans="1:8" outlineLevel="1" x14ac:dyDescent="0.25">
      <c r="B664" s="4"/>
      <c r="C664" s="20">
        <v>5</v>
      </c>
      <c r="D664" s="44"/>
      <c r="E664" s="44"/>
      <c r="F664" s="44"/>
      <c r="G664" s="31">
        <f t="shared" si="280"/>
        <v>0</v>
      </c>
      <c r="H664" s="31">
        <f t="shared" si="281"/>
        <v>0</v>
      </c>
    </row>
    <row r="665" spans="1:8" outlineLevel="1" x14ac:dyDescent="0.25">
      <c r="B665" s="4"/>
      <c r="C665" s="20">
        <v>6</v>
      </c>
      <c r="D665" s="44"/>
      <c r="E665" s="44"/>
      <c r="F665" s="44"/>
      <c r="G665" s="31">
        <f t="shared" si="280"/>
        <v>0</v>
      </c>
      <c r="H665" s="31">
        <f t="shared" si="281"/>
        <v>0</v>
      </c>
    </row>
    <row r="666" spans="1:8" outlineLevel="1" x14ac:dyDescent="0.25">
      <c r="B666" s="4"/>
      <c r="C666" s="20">
        <v>7</v>
      </c>
      <c r="D666" s="44"/>
      <c r="E666" s="44"/>
      <c r="F666" s="44"/>
      <c r="G666" s="31">
        <f t="shared" si="280"/>
        <v>0</v>
      </c>
      <c r="H666" s="31">
        <f t="shared" si="281"/>
        <v>0</v>
      </c>
    </row>
    <row r="667" spans="1:8" outlineLevel="1" x14ac:dyDescent="0.25">
      <c r="B667" s="4"/>
      <c r="C667" s="20">
        <v>8</v>
      </c>
      <c r="D667" s="44"/>
      <c r="E667" s="44"/>
      <c r="F667" s="44"/>
      <c r="G667" s="31">
        <f t="shared" si="280"/>
        <v>0</v>
      </c>
      <c r="H667" s="31">
        <f t="shared" si="281"/>
        <v>0</v>
      </c>
    </row>
    <row r="668" spans="1:8" outlineLevel="1" x14ac:dyDescent="0.25">
      <c r="B668" s="4"/>
      <c r="C668" s="20">
        <v>9</v>
      </c>
      <c r="D668" s="44"/>
      <c r="E668" s="44"/>
      <c r="F668" s="44"/>
      <c r="G668" s="31">
        <f t="shared" si="280"/>
        <v>0</v>
      </c>
      <c r="H668" s="31">
        <f t="shared" si="281"/>
        <v>0</v>
      </c>
    </row>
    <row r="669" spans="1:8" outlineLevel="1" x14ac:dyDescent="0.25">
      <c r="B669" s="4"/>
      <c r="C669" s="20">
        <v>10</v>
      </c>
      <c r="D669" s="44"/>
      <c r="E669" s="44"/>
      <c r="F669" s="44"/>
      <c r="G669" s="31">
        <f t="shared" si="280"/>
        <v>0</v>
      </c>
      <c r="H669" s="31">
        <f t="shared" si="281"/>
        <v>0</v>
      </c>
    </row>
    <row r="670" spans="1:8" outlineLevel="1" x14ac:dyDescent="0.25">
      <c r="B670" s="4"/>
      <c r="C670" s="20">
        <v>11</v>
      </c>
      <c r="D670" s="44"/>
      <c r="E670" s="44"/>
      <c r="F670" s="44"/>
      <c r="G670" s="31">
        <f t="shared" si="280"/>
        <v>0</v>
      </c>
      <c r="H670" s="31">
        <f t="shared" si="281"/>
        <v>0</v>
      </c>
    </row>
    <row r="671" spans="1:8" outlineLevel="1" x14ac:dyDescent="0.25">
      <c r="B671" s="4"/>
      <c r="C671" s="20">
        <v>12</v>
      </c>
      <c r="D671" s="44"/>
      <c r="E671" s="44"/>
      <c r="F671" s="44"/>
      <c r="G671" s="31">
        <f t="shared" si="280"/>
        <v>0</v>
      </c>
      <c r="H671" s="31">
        <f t="shared" si="281"/>
        <v>0</v>
      </c>
    </row>
    <row r="672" spans="1:8" outlineLevel="1" x14ac:dyDescent="0.25">
      <c r="B672" s="4"/>
      <c r="C672" s="20">
        <v>13</v>
      </c>
      <c r="D672" s="44"/>
      <c r="E672" s="44"/>
      <c r="F672" s="44"/>
      <c r="G672" s="31">
        <f t="shared" si="280"/>
        <v>0</v>
      </c>
      <c r="H672" s="31">
        <f t="shared" si="281"/>
        <v>0</v>
      </c>
    </row>
    <row r="673" spans="1:8" outlineLevel="1" x14ac:dyDescent="0.25">
      <c r="B673" s="4"/>
      <c r="C673" s="20">
        <v>14</v>
      </c>
      <c r="D673" s="44"/>
      <c r="E673" s="44"/>
      <c r="F673" s="44"/>
      <c r="G673" s="31">
        <f t="shared" si="280"/>
        <v>0</v>
      </c>
      <c r="H673" s="31">
        <f t="shared" si="281"/>
        <v>0</v>
      </c>
    </row>
    <row r="674" spans="1:8" outlineLevel="1" x14ac:dyDescent="0.25">
      <c r="B674" s="4"/>
      <c r="C674" s="20">
        <v>15</v>
      </c>
      <c r="D674" s="44"/>
      <c r="E674" s="44"/>
      <c r="F674" s="44"/>
      <c r="G674" s="31">
        <f t="shared" si="280"/>
        <v>0</v>
      </c>
      <c r="H674" s="31">
        <f t="shared" si="281"/>
        <v>0</v>
      </c>
    </row>
    <row r="675" spans="1:8" outlineLevel="1" x14ac:dyDescent="0.25">
      <c r="B675" s="4"/>
      <c r="C675" s="20">
        <v>16</v>
      </c>
      <c r="D675" s="44"/>
      <c r="E675" s="44"/>
      <c r="F675" s="44"/>
      <c r="G675" s="31">
        <f t="shared" si="280"/>
        <v>0</v>
      </c>
      <c r="H675" s="31">
        <f t="shared" si="281"/>
        <v>0</v>
      </c>
    </row>
    <row r="676" spans="1:8" outlineLevel="1" x14ac:dyDescent="0.25">
      <c r="B676" s="4"/>
      <c r="C676" s="20">
        <v>17</v>
      </c>
      <c r="D676" s="44"/>
      <c r="E676" s="44"/>
      <c r="F676" s="44"/>
      <c r="G676" s="31">
        <f t="shared" si="280"/>
        <v>0</v>
      </c>
      <c r="H676" s="31">
        <f t="shared" si="281"/>
        <v>0</v>
      </c>
    </row>
    <row r="677" spans="1:8" outlineLevel="1" x14ac:dyDescent="0.25">
      <c r="B677" s="4"/>
      <c r="C677" s="20">
        <v>18</v>
      </c>
      <c r="D677" s="44"/>
      <c r="E677" s="44"/>
      <c r="F677" s="44"/>
      <c r="G677" s="31">
        <f t="shared" si="280"/>
        <v>0</v>
      </c>
      <c r="H677" s="31">
        <f t="shared" si="281"/>
        <v>0</v>
      </c>
    </row>
    <row r="678" spans="1:8" outlineLevel="1" x14ac:dyDescent="0.25">
      <c r="B678" s="4"/>
      <c r="C678" s="20">
        <v>19</v>
      </c>
      <c r="D678" s="44"/>
      <c r="E678" s="44"/>
      <c r="F678" s="44"/>
      <c r="G678" s="31">
        <f t="shared" si="280"/>
        <v>0</v>
      </c>
      <c r="H678" s="31">
        <f t="shared" si="281"/>
        <v>0</v>
      </c>
    </row>
    <row r="679" spans="1:8" outlineLevel="1" x14ac:dyDescent="0.25">
      <c r="B679" s="4"/>
      <c r="C679" s="20">
        <v>20</v>
      </c>
      <c r="D679" s="44"/>
      <c r="E679" s="44"/>
      <c r="F679" s="44"/>
      <c r="G679" s="31">
        <f t="shared" si="280"/>
        <v>0</v>
      </c>
      <c r="H679" s="31">
        <f t="shared" si="281"/>
        <v>0</v>
      </c>
    </row>
    <row r="680" spans="1:8" outlineLevel="1" x14ac:dyDescent="0.25">
      <c r="A680" s="20" t="s">
        <v>0</v>
      </c>
      <c r="B680" s="38" t="str">
        <f>'Aggregated Ava Portfolio'!B100</f>
        <v>Hayward Fire Station #1</v>
      </c>
      <c r="C680" s="32" t="s">
        <v>121</v>
      </c>
      <c r="D680" s="33">
        <f>SUM(D660:D679)</f>
        <v>0</v>
      </c>
      <c r="E680" s="33">
        <f t="shared" ref="E680" si="282">SUM(E660:E679)</f>
        <v>0</v>
      </c>
      <c r="F680" s="33">
        <f t="shared" ref="F680" si="283">SUM(F660:F679)</f>
        <v>0</v>
      </c>
      <c r="G680" s="33">
        <f t="shared" ref="G680" si="284">SUM(G660:G679)</f>
        <v>0</v>
      </c>
      <c r="H680" s="33">
        <f>H679</f>
        <v>0</v>
      </c>
    </row>
    <row r="681" spans="1:8" outlineLevel="1" x14ac:dyDescent="0.25"/>
    <row r="682" spans="1:8" outlineLevel="1" x14ac:dyDescent="0.25">
      <c r="B682" s="4"/>
      <c r="C682" s="30" t="s">
        <v>115</v>
      </c>
      <c r="D682" s="30" t="s">
        <v>116</v>
      </c>
      <c r="E682" s="30" t="s">
        <v>117</v>
      </c>
      <c r="F682" s="30" t="s">
        <v>118</v>
      </c>
      <c r="G682" s="30" t="s">
        <v>119</v>
      </c>
      <c r="H682" s="30" t="s">
        <v>120</v>
      </c>
    </row>
    <row r="683" spans="1:8" outlineLevel="1" x14ac:dyDescent="0.25">
      <c r="C683" s="20">
        <v>1</v>
      </c>
      <c r="D683" s="44"/>
      <c r="E683" s="44"/>
      <c r="F683" s="44"/>
      <c r="G683" s="31">
        <f>E683-F683-D683</f>
        <v>0</v>
      </c>
      <c r="H683" s="31">
        <f>G683</f>
        <v>0</v>
      </c>
    </row>
    <row r="684" spans="1:8" outlineLevel="1" x14ac:dyDescent="0.25">
      <c r="B684" s="4"/>
      <c r="C684" s="20">
        <v>2</v>
      </c>
      <c r="D684" s="44"/>
      <c r="E684" s="44"/>
      <c r="F684" s="44"/>
      <c r="G684" s="31">
        <f t="shared" ref="G684:G702" si="285">E684-F684-D684</f>
        <v>0</v>
      </c>
      <c r="H684" s="31">
        <f>G684+H683</f>
        <v>0</v>
      </c>
    </row>
    <row r="685" spans="1:8" outlineLevel="1" x14ac:dyDescent="0.25">
      <c r="B685" s="4"/>
      <c r="C685" s="20">
        <v>3</v>
      </c>
      <c r="D685" s="44"/>
      <c r="E685" s="44"/>
      <c r="F685" s="44"/>
      <c r="G685" s="31">
        <f t="shared" si="285"/>
        <v>0</v>
      </c>
      <c r="H685" s="31">
        <f t="shared" ref="H685:H702" si="286">G685+H684</f>
        <v>0</v>
      </c>
    </row>
    <row r="686" spans="1:8" outlineLevel="1" x14ac:dyDescent="0.25">
      <c r="B686" s="4"/>
      <c r="C686" s="20">
        <v>4</v>
      </c>
      <c r="D686" s="44"/>
      <c r="E686" s="44"/>
      <c r="F686" s="44"/>
      <c r="G686" s="31">
        <f t="shared" si="285"/>
        <v>0</v>
      </c>
      <c r="H686" s="31">
        <f t="shared" si="286"/>
        <v>0</v>
      </c>
    </row>
    <row r="687" spans="1:8" outlineLevel="1" x14ac:dyDescent="0.25">
      <c r="B687" s="4"/>
      <c r="C687" s="20">
        <v>5</v>
      </c>
      <c r="D687" s="44"/>
      <c r="E687" s="44"/>
      <c r="F687" s="44"/>
      <c r="G687" s="31">
        <f t="shared" si="285"/>
        <v>0</v>
      </c>
      <c r="H687" s="31">
        <f t="shared" si="286"/>
        <v>0</v>
      </c>
    </row>
    <row r="688" spans="1:8" outlineLevel="1" x14ac:dyDescent="0.25">
      <c r="B688" s="4"/>
      <c r="C688" s="20">
        <v>6</v>
      </c>
      <c r="D688" s="44"/>
      <c r="E688" s="44"/>
      <c r="F688" s="44"/>
      <c r="G688" s="31">
        <f t="shared" si="285"/>
        <v>0</v>
      </c>
      <c r="H688" s="31">
        <f t="shared" si="286"/>
        <v>0</v>
      </c>
    </row>
    <row r="689" spans="1:8" outlineLevel="1" x14ac:dyDescent="0.25">
      <c r="B689" s="4"/>
      <c r="C689" s="20">
        <v>7</v>
      </c>
      <c r="D689" s="44"/>
      <c r="E689" s="44"/>
      <c r="F689" s="44"/>
      <c r="G689" s="31">
        <f t="shared" si="285"/>
        <v>0</v>
      </c>
      <c r="H689" s="31">
        <f t="shared" si="286"/>
        <v>0</v>
      </c>
    </row>
    <row r="690" spans="1:8" outlineLevel="1" x14ac:dyDescent="0.25">
      <c r="B690" s="4"/>
      <c r="C690" s="20">
        <v>8</v>
      </c>
      <c r="D690" s="44"/>
      <c r="E690" s="44"/>
      <c r="F690" s="44"/>
      <c r="G690" s="31">
        <f t="shared" si="285"/>
        <v>0</v>
      </c>
      <c r="H690" s="31">
        <f t="shared" si="286"/>
        <v>0</v>
      </c>
    </row>
    <row r="691" spans="1:8" outlineLevel="1" x14ac:dyDescent="0.25">
      <c r="B691" s="4"/>
      <c r="C691" s="20">
        <v>9</v>
      </c>
      <c r="D691" s="44"/>
      <c r="E691" s="44"/>
      <c r="F691" s="44"/>
      <c r="G691" s="31">
        <f t="shared" si="285"/>
        <v>0</v>
      </c>
      <c r="H691" s="31">
        <f t="shared" si="286"/>
        <v>0</v>
      </c>
    </row>
    <row r="692" spans="1:8" outlineLevel="1" x14ac:dyDescent="0.25">
      <c r="B692" s="4"/>
      <c r="C692" s="20">
        <v>10</v>
      </c>
      <c r="D692" s="44"/>
      <c r="E692" s="44"/>
      <c r="F692" s="44"/>
      <c r="G692" s="31">
        <f t="shared" si="285"/>
        <v>0</v>
      </c>
      <c r="H692" s="31">
        <f t="shared" si="286"/>
        <v>0</v>
      </c>
    </row>
    <row r="693" spans="1:8" outlineLevel="1" x14ac:dyDescent="0.25">
      <c r="B693" s="4"/>
      <c r="C693" s="20">
        <v>11</v>
      </c>
      <c r="D693" s="44"/>
      <c r="E693" s="44"/>
      <c r="F693" s="44"/>
      <c r="G693" s="31">
        <f t="shared" si="285"/>
        <v>0</v>
      </c>
      <c r="H693" s="31">
        <f t="shared" si="286"/>
        <v>0</v>
      </c>
    </row>
    <row r="694" spans="1:8" outlineLevel="1" x14ac:dyDescent="0.25">
      <c r="B694" s="4"/>
      <c r="C694" s="20">
        <v>12</v>
      </c>
      <c r="D694" s="44"/>
      <c r="E694" s="44"/>
      <c r="F694" s="44"/>
      <c r="G694" s="31">
        <f t="shared" si="285"/>
        <v>0</v>
      </c>
      <c r="H694" s="31">
        <f t="shared" si="286"/>
        <v>0</v>
      </c>
    </row>
    <row r="695" spans="1:8" outlineLevel="1" x14ac:dyDescent="0.25">
      <c r="B695" s="4"/>
      <c r="C695" s="20">
        <v>13</v>
      </c>
      <c r="D695" s="44"/>
      <c r="E695" s="44"/>
      <c r="F695" s="44"/>
      <c r="G695" s="31">
        <f t="shared" si="285"/>
        <v>0</v>
      </c>
      <c r="H695" s="31">
        <f t="shared" si="286"/>
        <v>0</v>
      </c>
    </row>
    <row r="696" spans="1:8" outlineLevel="1" x14ac:dyDescent="0.25">
      <c r="B696" s="4"/>
      <c r="C696" s="20">
        <v>14</v>
      </c>
      <c r="D696" s="44"/>
      <c r="E696" s="44"/>
      <c r="F696" s="44"/>
      <c r="G696" s="31">
        <f t="shared" si="285"/>
        <v>0</v>
      </c>
      <c r="H696" s="31">
        <f t="shared" si="286"/>
        <v>0</v>
      </c>
    </row>
    <row r="697" spans="1:8" outlineLevel="1" x14ac:dyDescent="0.25">
      <c r="B697" s="4"/>
      <c r="C697" s="20">
        <v>15</v>
      </c>
      <c r="D697" s="44"/>
      <c r="E697" s="44"/>
      <c r="F697" s="44"/>
      <c r="G697" s="31">
        <f t="shared" si="285"/>
        <v>0</v>
      </c>
      <c r="H697" s="31">
        <f t="shared" si="286"/>
        <v>0</v>
      </c>
    </row>
    <row r="698" spans="1:8" outlineLevel="1" x14ac:dyDescent="0.25">
      <c r="B698" s="4"/>
      <c r="C698" s="20">
        <v>16</v>
      </c>
      <c r="D698" s="44"/>
      <c r="E698" s="44"/>
      <c r="F698" s="44"/>
      <c r="G698" s="31">
        <f t="shared" si="285"/>
        <v>0</v>
      </c>
      <c r="H698" s="31">
        <f t="shared" si="286"/>
        <v>0</v>
      </c>
    </row>
    <row r="699" spans="1:8" outlineLevel="1" x14ac:dyDescent="0.25">
      <c r="B699" s="4"/>
      <c r="C699" s="20">
        <v>17</v>
      </c>
      <c r="D699" s="44"/>
      <c r="E699" s="44"/>
      <c r="F699" s="44"/>
      <c r="G699" s="31">
        <f t="shared" si="285"/>
        <v>0</v>
      </c>
      <c r="H699" s="31">
        <f t="shared" si="286"/>
        <v>0</v>
      </c>
    </row>
    <row r="700" spans="1:8" outlineLevel="1" x14ac:dyDescent="0.25">
      <c r="B700" s="4"/>
      <c r="C700" s="20">
        <v>18</v>
      </c>
      <c r="D700" s="44"/>
      <c r="E700" s="44"/>
      <c r="F700" s="44"/>
      <c r="G700" s="31">
        <f t="shared" si="285"/>
        <v>0</v>
      </c>
      <c r="H700" s="31">
        <f t="shared" si="286"/>
        <v>0</v>
      </c>
    </row>
    <row r="701" spans="1:8" outlineLevel="1" x14ac:dyDescent="0.25">
      <c r="B701" s="4"/>
      <c r="C701" s="20">
        <v>19</v>
      </c>
      <c r="D701" s="44"/>
      <c r="E701" s="44"/>
      <c r="F701" s="44"/>
      <c r="G701" s="31">
        <f t="shared" si="285"/>
        <v>0</v>
      </c>
      <c r="H701" s="31">
        <f t="shared" si="286"/>
        <v>0</v>
      </c>
    </row>
    <row r="702" spans="1:8" outlineLevel="1" x14ac:dyDescent="0.25">
      <c r="B702" s="4"/>
      <c r="C702" s="20">
        <v>20</v>
      </c>
      <c r="D702" s="44"/>
      <c r="E702" s="44"/>
      <c r="F702" s="44"/>
      <c r="G702" s="31">
        <f t="shared" si="285"/>
        <v>0</v>
      </c>
      <c r="H702" s="31">
        <f t="shared" si="286"/>
        <v>0</v>
      </c>
    </row>
    <row r="703" spans="1:8" outlineLevel="1" x14ac:dyDescent="0.25">
      <c r="A703" s="20" t="s">
        <v>0</v>
      </c>
      <c r="B703" s="38" t="str">
        <f>'Aggregated Ava Portfolio'!B101</f>
        <v>Hayward Fire Station #7</v>
      </c>
      <c r="C703" s="32" t="s">
        <v>121</v>
      </c>
      <c r="D703" s="33">
        <f>SUM(D683:D702)</f>
        <v>0</v>
      </c>
      <c r="E703" s="33">
        <f t="shared" ref="E703" si="287">SUM(E683:E702)</f>
        <v>0</v>
      </c>
      <c r="F703" s="33">
        <f t="shared" ref="F703" si="288">SUM(F683:F702)</f>
        <v>0</v>
      </c>
      <c r="G703" s="33">
        <f t="shared" ref="G703" si="289">SUM(G683:G702)</f>
        <v>0</v>
      </c>
      <c r="H703" s="33">
        <f>H702</f>
        <v>0</v>
      </c>
    </row>
    <row r="705" spans="1:8" s="29" customFormat="1" x14ac:dyDescent="0.25">
      <c r="A705" s="20" t="s">
        <v>0</v>
      </c>
      <c r="B705" s="28" t="s">
        <v>126</v>
      </c>
    </row>
    <row r="706" spans="1:8" outlineLevel="1" x14ac:dyDescent="0.25"/>
    <row r="707" spans="1:8" outlineLevel="1" x14ac:dyDescent="0.25">
      <c r="A707" s="20"/>
      <c r="B707" s="4"/>
      <c r="C707" s="42" t="str">
        <f>TEXT(B705,"")&amp;" Roll Up"</f>
        <v>Livermore Core Portfolio Roll Up</v>
      </c>
      <c r="D707" s="43"/>
      <c r="E707" s="43"/>
      <c r="F707" s="43"/>
      <c r="G707" s="43"/>
      <c r="H707" s="43"/>
    </row>
    <row r="708" spans="1:8" outlineLevel="1" x14ac:dyDescent="0.25">
      <c r="A708" s="20"/>
      <c r="B708" s="4"/>
    </row>
    <row r="709" spans="1:8" outlineLevel="1" x14ac:dyDescent="0.25">
      <c r="A709" s="20"/>
      <c r="B709" s="4"/>
      <c r="C709" s="30" t="s">
        <v>115</v>
      </c>
      <c r="D709" s="30" t="s">
        <v>116</v>
      </c>
      <c r="E709" s="30" t="s">
        <v>117</v>
      </c>
      <c r="F709" s="30" t="s">
        <v>118</v>
      </c>
      <c r="G709" s="30" t="s">
        <v>119</v>
      </c>
      <c r="H709" s="30" t="s">
        <v>120</v>
      </c>
    </row>
    <row r="710" spans="1:8" outlineLevel="1" x14ac:dyDescent="0.25">
      <c r="A710" s="20"/>
      <c r="B710" s="4"/>
      <c r="C710" s="20">
        <v>1</v>
      </c>
      <c r="D710" s="45">
        <f>SUM(D733,D756,D779,D802,D825,D848)</f>
        <v>0</v>
      </c>
      <c r="E710" s="45">
        <f t="shared" ref="E710:F710" si="290">SUM(E733,E756,E779,E802,E825,E848)</f>
        <v>0</v>
      </c>
      <c r="F710" s="45">
        <f t="shared" si="290"/>
        <v>0</v>
      </c>
      <c r="G710" s="45">
        <f t="shared" ref="G710" si="291">SUM(G733,G756,G779,G802,G825,G848)</f>
        <v>0</v>
      </c>
      <c r="H710" s="31">
        <f>G710</f>
        <v>0</v>
      </c>
    </row>
    <row r="711" spans="1:8" outlineLevel="1" x14ac:dyDescent="0.25">
      <c r="A711" s="20"/>
      <c r="B711" s="4"/>
      <c r="C711" s="20">
        <v>2</v>
      </c>
      <c r="D711" s="45">
        <f t="shared" ref="D711:F711" si="292">SUM(D734,D757,D780,D803,D826,D849)</f>
        <v>0</v>
      </c>
      <c r="E711" s="45">
        <f t="shared" si="292"/>
        <v>0</v>
      </c>
      <c r="F711" s="45">
        <f t="shared" si="292"/>
        <v>0</v>
      </c>
      <c r="G711" s="45">
        <f t="shared" ref="G711" si="293">SUM(G734,G757,G780,G803,G826,G849)</f>
        <v>0</v>
      </c>
      <c r="H711" s="31">
        <f>G711+H710</f>
        <v>0</v>
      </c>
    </row>
    <row r="712" spans="1:8" outlineLevel="1" x14ac:dyDescent="0.25">
      <c r="A712" s="20"/>
      <c r="B712" s="4"/>
      <c r="C712" s="20">
        <v>3</v>
      </c>
      <c r="D712" s="45">
        <f t="shared" ref="D712:F712" si="294">SUM(D735,D758,D781,D804,D827,D850)</f>
        <v>0</v>
      </c>
      <c r="E712" s="45">
        <f t="shared" si="294"/>
        <v>0</v>
      </c>
      <c r="F712" s="45">
        <f t="shared" si="294"/>
        <v>0</v>
      </c>
      <c r="G712" s="45">
        <f t="shared" ref="G712" si="295">SUM(G735,G758,G781,G804,G827,G850)</f>
        <v>0</v>
      </c>
      <c r="H712" s="31">
        <f t="shared" ref="H712:H729" si="296">G712+H711</f>
        <v>0</v>
      </c>
    </row>
    <row r="713" spans="1:8" outlineLevel="1" x14ac:dyDescent="0.25">
      <c r="A713" s="20"/>
      <c r="B713" s="4"/>
      <c r="C713" s="20">
        <v>4</v>
      </c>
      <c r="D713" s="45">
        <f t="shared" ref="D713:F713" si="297">SUM(D736,D759,D782,D805,D828,D851)</f>
        <v>0</v>
      </c>
      <c r="E713" s="45">
        <f t="shared" si="297"/>
        <v>0</v>
      </c>
      <c r="F713" s="45">
        <f t="shared" si="297"/>
        <v>0</v>
      </c>
      <c r="G713" s="45">
        <f t="shared" ref="G713" si="298">SUM(G736,G759,G782,G805,G828,G851)</f>
        <v>0</v>
      </c>
      <c r="H713" s="31">
        <f t="shared" si="296"/>
        <v>0</v>
      </c>
    </row>
    <row r="714" spans="1:8" outlineLevel="1" x14ac:dyDescent="0.25">
      <c r="A714" s="20"/>
      <c r="B714" s="4"/>
      <c r="C714" s="20">
        <v>5</v>
      </c>
      <c r="D714" s="45">
        <f t="shared" ref="D714:F714" si="299">SUM(D737,D760,D783,D806,D829,D852)</f>
        <v>0</v>
      </c>
      <c r="E714" s="45">
        <f t="shared" si="299"/>
        <v>0</v>
      </c>
      <c r="F714" s="45">
        <f t="shared" si="299"/>
        <v>0</v>
      </c>
      <c r="G714" s="45">
        <f t="shared" ref="G714" si="300">SUM(G737,G760,G783,G806,G829,G852)</f>
        <v>0</v>
      </c>
      <c r="H714" s="31">
        <f t="shared" si="296"/>
        <v>0</v>
      </c>
    </row>
    <row r="715" spans="1:8" outlineLevel="1" x14ac:dyDescent="0.25">
      <c r="A715" s="20"/>
      <c r="B715" s="4"/>
      <c r="C715" s="20">
        <v>6</v>
      </c>
      <c r="D715" s="45">
        <f t="shared" ref="D715:F715" si="301">SUM(D738,D761,D784,D807,D830,D853)</f>
        <v>0</v>
      </c>
      <c r="E715" s="45">
        <f t="shared" si="301"/>
        <v>0</v>
      </c>
      <c r="F715" s="45">
        <f t="shared" si="301"/>
        <v>0</v>
      </c>
      <c r="G715" s="45">
        <f t="shared" ref="G715" si="302">SUM(G738,G761,G784,G807,G830,G853)</f>
        <v>0</v>
      </c>
      <c r="H715" s="31">
        <f t="shared" si="296"/>
        <v>0</v>
      </c>
    </row>
    <row r="716" spans="1:8" outlineLevel="1" x14ac:dyDescent="0.25">
      <c r="A716" s="20"/>
      <c r="B716" s="4"/>
      <c r="C716" s="20">
        <v>7</v>
      </c>
      <c r="D716" s="45">
        <f t="shared" ref="D716:F716" si="303">SUM(D739,D762,D785,D808,D831,D854)</f>
        <v>0</v>
      </c>
      <c r="E716" s="45">
        <f t="shared" si="303"/>
        <v>0</v>
      </c>
      <c r="F716" s="45">
        <f t="shared" si="303"/>
        <v>0</v>
      </c>
      <c r="G716" s="45">
        <f t="shared" ref="G716" si="304">SUM(G739,G762,G785,G808,G831,G854)</f>
        <v>0</v>
      </c>
      <c r="H716" s="31">
        <f t="shared" si="296"/>
        <v>0</v>
      </c>
    </row>
    <row r="717" spans="1:8" outlineLevel="1" x14ac:dyDescent="0.25">
      <c r="A717" s="20"/>
      <c r="B717" s="4"/>
      <c r="C717" s="20">
        <v>8</v>
      </c>
      <c r="D717" s="45">
        <f t="shared" ref="D717:F717" si="305">SUM(D740,D763,D786,D809,D832,D855)</f>
        <v>0</v>
      </c>
      <c r="E717" s="45">
        <f t="shared" si="305"/>
        <v>0</v>
      </c>
      <c r="F717" s="45">
        <f t="shared" si="305"/>
        <v>0</v>
      </c>
      <c r="G717" s="45">
        <f t="shared" ref="G717" si="306">SUM(G740,G763,G786,G809,G832,G855)</f>
        <v>0</v>
      </c>
      <c r="H717" s="31">
        <f t="shared" si="296"/>
        <v>0</v>
      </c>
    </row>
    <row r="718" spans="1:8" outlineLevel="1" x14ac:dyDescent="0.25">
      <c r="A718" s="20"/>
      <c r="B718" s="4"/>
      <c r="C718" s="20">
        <v>9</v>
      </c>
      <c r="D718" s="45">
        <f t="shared" ref="D718:F718" si="307">SUM(D741,D764,D787,D810,D833,D856)</f>
        <v>0</v>
      </c>
      <c r="E718" s="45">
        <f t="shared" si="307"/>
        <v>0</v>
      </c>
      <c r="F718" s="45">
        <f t="shared" si="307"/>
        <v>0</v>
      </c>
      <c r="G718" s="45">
        <f t="shared" ref="G718" si="308">SUM(G741,G764,G787,G810,G833,G856)</f>
        <v>0</v>
      </c>
      <c r="H718" s="31">
        <f t="shared" si="296"/>
        <v>0</v>
      </c>
    </row>
    <row r="719" spans="1:8" outlineLevel="1" x14ac:dyDescent="0.25">
      <c r="A719" s="20"/>
      <c r="B719" s="4"/>
      <c r="C719" s="20">
        <v>10</v>
      </c>
      <c r="D719" s="45">
        <f t="shared" ref="D719:F719" si="309">SUM(D742,D765,D788,D811,D834,D857)</f>
        <v>0</v>
      </c>
      <c r="E719" s="45">
        <f t="shared" si="309"/>
        <v>0</v>
      </c>
      <c r="F719" s="45">
        <f t="shared" si="309"/>
        <v>0</v>
      </c>
      <c r="G719" s="45">
        <f t="shared" ref="G719" si="310">SUM(G742,G765,G788,G811,G834,G857)</f>
        <v>0</v>
      </c>
      <c r="H719" s="31">
        <f t="shared" si="296"/>
        <v>0</v>
      </c>
    </row>
    <row r="720" spans="1:8" outlineLevel="1" x14ac:dyDescent="0.25">
      <c r="A720" s="20"/>
      <c r="B720" s="4"/>
      <c r="C720" s="20">
        <v>11</v>
      </c>
      <c r="D720" s="45">
        <f t="shared" ref="D720:F720" si="311">SUM(D743,D766,D789,D812,D835,D858)</f>
        <v>0</v>
      </c>
      <c r="E720" s="45">
        <f t="shared" si="311"/>
        <v>0</v>
      </c>
      <c r="F720" s="45">
        <f t="shared" si="311"/>
        <v>0</v>
      </c>
      <c r="G720" s="45">
        <f t="shared" ref="G720" si="312">SUM(G743,G766,G789,G812,G835,G858)</f>
        <v>0</v>
      </c>
      <c r="H720" s="31">
        <f t="shared" si="296"/>
        <v>0</v>
      </c>
    </row>
    <row r="721" spans="1:8" outlineLevel="1" x14ac:dyDescent="0.25">
      <c r="A721" s="20"/>
      <c r="B721" s="4"/>
      <c r="C721" s="20">
        <v>12</v>
      </c>
      <c r="D721" s="45">
        <f t="shared" ref="D721:F721" si="313">SUM(D744,D767,D790,D813,D836,D859)</f>
        <v>0</v>
      </c>
      <c r="E721" s="45">
        <f t="shared" si="313"/>
        <v>0</v>
      </c>
      <c r="F721" s="45">
        <f t="shared" si="313"/>
        <v>0</v>
      </c>
      <c r="G721" s="45">
        <f t="shared" ref="G721" si="314">SUM(G744,G767,G790,G813,G836,G859)</f>
        <v>0</v>
      </c>
      <c r="H721" s="31">
        <f t="shared" si="296"/>
        <v>0</v>
      </c>
    </row>
    <row r="722" spans="1:8" outlineLevel="1" x14ac:dyDescent="0.25">
      <c r="A722" s="20"/>
      <c r="B722" s="4"/>
      <c r="C722" s="20">
        <v>13</v>
      </c>
      <c r="D722" s="45">
        <f t="shared" ref="D722:F722" si="315">SUM(D745,D768,D791,D814,D837,D860)</f>
        <v>0</v>
      </c>
      <c r="E722" s="45">
        <f t="shared" si="315"/>
        <v>0</v>
      </c>
      <c r="F722" s="45">
        <f t="shared" si="315"/>
        <v>0</v>
      </c>
      <c r="G722" s="45">
        <f t="shared" ref="G722" si="316">SUM(G745,G768,G791,G814,G837,G860)</f>
        <v>0</v>
      </c>
      <c r="H722" s="31">
        <f t="shared" si="296"/>
        <v>0</v>
      </c>
    </row>
    <row r="723" spans="1:8" outlineLevel="1" x14ac:dyDescent="0.25">
      <c r="A723" s="20"/>
      <c r="B723" s="4"/>
      <c r="C723" s="20">
        <v>14</v>
      </c>
      <c r="D723" s="45">
        <f t="shared" ref="D723:F723" si="317">SUM(D746,D769,D792,D815,D838,D861)</f>
        <v>0</v>
      </c>
      <c r="E723" s="45">
        <f t="shared" si="317"/>
        <v>0</v>
      </c>
      <c r="F723" s="45">
        <f t="shared" si="317"/>
        <v>0</v>
      </c>
      <c r="G723" s="45">
        <f t="shared" ref="G723" si="318">SUM(G746,G769,G792,G815,G838,G861)</f>
        <v>0</v>
      </c>
      <c r="H723" s="31">
        <f t="shared" si="296"/>
        <v>0</v>
      </c>
    </row>
    <row r="724" spans="1:8" outlineLevel="1" x14ac:dyDescent="0.25">
      <c r="A724" s="20"/>
      <c r="B724" s="4"/>
      <c r="C724" s="20">
        <v>15</v>
      </c>
      <c r="D724" s="45">
        <f t="shared" ref="D724:F724" si="319">SUM(D747,D770,D793,D816,D839,D862)</f>
        <v>0</v>
      </c>
      <c r="E724" s="45">
        <f t="shared" si="319"/>
        <v>0</v>
      </c>
      <c r="F724" s="45">
        <f t="shared" si="319"/>
        <v>0</v>
      </c>
      <c r="G724" s="45">
        <f t="shared" ref="G724" si="320">SUM(G747,G770,G793,G816,G839,G862)</f>
        <v>0</v>
      </c>
      <c r="H724" s="31">
        <f t="shared" si="296"/>
        <v>0</v>
      </c>
    </row>
    <row r="725" spans="1:8" outlineLevel="1" x14ac:dyDescent="0.25">
      <c r="A725" s="20"/>
      <c r="B725" s="4"/>
      <c r="C725" s="20">
        <v>16</v>
      </c>
      <c r="D725" s="45">
        <f t="shared" ref="D725:F725" si="321">SUM(D748,D771,D794,D817,D840,D863)</f>
        <v>0</v>
      </c>
      <c r="E725" s="45">
        <f t="shared" si="321"/>
        <v>0</v>
      </c>
      <c r="F725" s="45">
        <f t="shared" si="321"/>
        <v>0</v>
      </c>
      <c r="G725" s="45">
        <f t="shared" ref="G725" si="322">SUM(G748,G771,G794,G817,G840,G863)</f>
        <v>0</v>
      </c>
      <c r="H725" s="31">
        <f t="shared" si="296"/>
        <v>0</v>
      </c>
    </row>
    <row r="726" spans="1:8" outlineLevel="1" x14ac:dyDescent="0.25">
      <c r="A726" s="20"/>
      <c r="B726" s="4"/>
      <c r="C726" s="20">
        <v>17</v>
      </c>
      <c r="D726" s="45">
        <f t="shared" ref="D726:F726" si="323">SUM(D749,D772,D795,D818,D841,D864)</f>
        <v>0</v>
      </c>
      <c r="E726" s="45">
        <f t="shared" si="323"/>
        <v>0</v>
      </c>
      <c r="F726" s="45">
        <f t="shared" si="323"/>
        <v>0</v>
      </c>
      <c r="G726" s="45">
        <f t="shared" ref="G726" si="324">SUM(G749,G772,G795,G818,G841,G864)</f>
        <v>0</v>
      </c>
      <c r="H726" s="31">
        <f t="shared" si="296"/>
        <v>0</v>
      </c>
    </row>
    <row r="727" spans="1:8" outlineLevel="1" x14ac:dyDescent="0.25">
      <c r="A727" s="20"/>
      <c r="B727" s="4"/>
      <c r="C727" s="20">
        <v>18</v>
      </c>
      <c r="D727" s="45">
        <f t="shared" ref="D727:F727" si="325">SUM(D750,D773,D796,D819,D842,D865)</f>
        <v>0</v>
      </c>
      <c r="E727" s="45">
        <f t="shared" si="325"/>
        <v>0</v>
      </c>
      <c r="F727" s="45">
        <f t="shared" si="325"/>
        <v>0</v>
      </c>
      <c r="G727" s="45">
        <f t="shared" ref="G727" si="326">SUM(G750,G773,G796,G819,G842,G865)</f>
        <v>0</v>
      </c>
      <c r="H727" s="31">
        <f t="shared" si="296"/>
        <v>0</v>
      </c>
    </row>
    <row r="728" spans="1:8" outlineLevel="1" x14ac:dyDescent="0.25">
      <c r="A728" s="20"/>
      <c r="B728" s="4"/>
      <c r="C728" s="20">
        <v>19</v>
      </c>
      <c r="D728" s="45">
        <f t="shared" ref="D728:F728" si="327">SUM(D751,D774,D797,D820,D843,D866)</f>
        <v>0</v>
      </c>
      <c r="E728" s="45">
        <f t="shared" si="327"/>
        <v>0</v>
      </c>
      <c r="F728" s="45">
        <f t="shared" si="327"/>
        <v>0</v>
      </c>
      <c r="G728" s="45">
        <f t="shared" ref="G728" si="328">SUM(G751,G774,G797,G820,G843,G866)</f>
        <v>0</v>
      </c>
      <c r="H728" s="31">
        <f t="shared" si="296"/>
        <v>0</v>
      </c>
    </row>
    <row r="729" spans="1:8" outlineLevel="1" x14ac:dyDescent="0.25">
      <c r="A729" s="20"/>
      <c r="B729" s="4"/>
      <c r="C729" s="20">
        <v>20</v>
      </c>
      <c r="D729" s="45">
        <f t="shared" ref="D729:F729" si="329">SUM(D752,D775,D798,D821,D844,D867)</f>
        <v>0</v>
      </c>
      <c r="E729" s="45">
        <f t="shared" si="329"/>
        <v>0</v>
      </c>
      <c r="F729" s="45">
        <f t="shared" si="329"/>
        <v>0</v>
      </c>
      <c r="G729" s="45">
        <f t="shared" ref="G729" si="330">SUM(G752,G775,G798,G821,G844,G867)</f>
        <v>0</v>
      </c>
      <c r="H729" s="31">
        <f t="shared" si="296"/>
        <v>0</v>
      </c>
    </row>
    <row r="730" spans="1:8" outlineLevel="1" x14ac:dyDescent="0.25">
      <c r="A730" s="20" t="s">
        <v>0</v>
      </c>
      <c r="B730" s="4" t="str">
        <f>B705</f>
        <v>Livermore Core Portfolio</v>
      </c>
      <c r="C730" s="32" t="s">
        <v>121</v>
      </c>
      <c r="D730" s="33">
        <f>SUM(D710:D729)</f>
        <v>0</v>
      </c>
      <c r="E730" s="33">
        <f t="shared" ref="E730:G730" si="331">SUM(E710:E729)</f>
        <v>0</v>
      </c>
      <c r="F730" s="33">
        <f t="shared" si="331"/>
        <v>0</v>
      </c>
      <c r="G730" s="33">
        <f t="shared" si="331"/>
        <v>0</v>
      </c>
      <c r="H730" s="33">
        <f>H729</f>
        <v>0</v>
      </c>
    </row>
    <row r="731" spans="1:8" outlineLevel="1" x14ac:dyDescent="0.25"/>
    <row r="732" spans="1:8" outlineLevel="1" x14ac:dyDescent="0.25">
      <c r="B732" s="4"/>
      <c r="C732" s="30" t="s">
        <v>115</v>
      </c>
      <c r="D732" s="30" t="s">
        <v>116</v>
      </c>
      <c r="E732" s="30" t="s">
        <v>117</v>
      </c>
      <c r="F732" s="30" t="s">
        <v>118</v>
      </c>
      <c r="G732" s="30" t="s">
        <v>119</v>
      </c>
      <c r="H732" s="30" t="s">
        <v>120</v>
      </c>
    </row>
    <row r="733" spans="1:8" outlineLevel="1" x14ac:dyDescent="0.25">
      <c r="C733" s="20">
        <v>1</v>
      </c>
      <c r="D733" s="44"/>
      <c r="E733" s="44"/>
      <c r="F733" s="44"/>
      <c r="G733" s="31">
        <f>E733-F733-D733</f>
        <v>0</v>
      </c>
      <c r="H733" s="31">
        <f>G733</f>
        <v>0</v>
      </c>
    </row>
    <row r="734" spans="1:8" outlineLevel="1" x14ac:dyDescent="0.25">
      <c r="B734" s="4"/>
      <c r="C734" s="20">
        <v>2</v>
      </c>
      <c r="D734" s="44"/>
      <c r="E734" s="44"/>
      <c r="F734" s="44"/>
      <c r="G734" s="31">
        <f t="shared" ref="G734:G752" si="332">E734-F734-D734</f>
        <v>0</v>
      </c>
      <c r="H734" s="31">
        <f>G734+H733</f>
        <v>0</v>
      </c>
    </row>
    <row r="735" spans="1:8" outlineLevel="1" x14ac:dyDescent="0.25">
      <c r="B735" s="4"/>
      <c r="C735" s="20">
        <v>3</v>
      </c>
      <c r="D735" s="44"/>
      <c r="E735" s="44"/>
      <c r="F735" s="44"/>
      <c r="G735" s="31">
        <f t="shared" si="332"/>
        <v>0</v>
      </c>
      <c r="H735" s="31">
        <f t="shared" ref="H735:H752" si="333">G735+H734</f>
        <v>0</v>
      </c>
    </row>
    <row r="736" spans="1:8" outlineLevel="1" x14ac:dyDescent="0.25">
      <c r="B736" s="4"/>
      <c r="C736" s="20">
        <v>4</v>
      </c>
      <c r="D736" s="44"/>
      <c r="E736" s="44"/>
      <c r="F736" s="44"/>
      <c r="G736" s="31">
        <f t="shared" si="332"/>
        <v>0</v>
      </c>
      <c r="H736" s="31">
        <f t="shared" si="333"/>
        <v>0</v>
      </c>
    </row>
    <row r="737" spans="2:8" outlineLevel="1" x14ac:dyDescent="0.25">
      <c r="B737" s="4"/>
      <c r="C737" s="20">
        <v>5</v>
      </c>
      <c r="D737" s="44"/>
      <c r="E737" s="44"/>
      <c r="F737" s="44"/>
      <c r="G737" s="31">
        <f t="shared" si="332"/>
        <v>0</v>
      </c>
      <c r="H737" s="31">
        <f t="shared" si="333"/>
        <v>0</v>
      </c>
    </row>
    <row r="738" spans="2:8" outlineLevel="1" x14ac:dyDescent="0.25">
      <c r="B738" s="4"/>
      <c r="C738" s="20">
        <v>6</v>
      </c>
      <c r="D738" s="44"/>
      <c r="E738" s="44"/>
      <c r="F738" s="44"/>
      <c r="G738" s="31">
        <f t="shared" si="332"/>
        <v>0</v>
      </c>
      <c r="H738" s="31">
        <f t="shared" si="333"/>
        <v>0</v>
      </c>
    </row>
    <row r="739" spans="2:8" outlineLevel="1" x14ac:dyDescent="0.25">
      <c r="B739" s="4"/>
      <c r="C739" s="20">
        <v>7</v>
      </c>
      <c r="D739" s="44"/>
      <c r="E739" s="44"/>
      <c r="F739" s="44"/>
      <c r="G739" s="31">
        <f t="shared" si="332"/>
        <v>0</v>
      </c>
      <c r="H739" s="31">
        <f t="shared" si="333"/>
        <v>0</v>
      </c>
    </row>
    <row r="740" spans="2:8" outlineLevel="1" x14ac:dyDescent="0.25">
      <c r="B740" s="4"/>
      <c r="C740" s="20">
        <v>8</v>
      </c>
      <c r="D740" s="44"/>
      <c r="E740" s="44"/>
      <c r="F740" s="44"/>
      <c r="G740" s="31">
        <f t="shared" si="332"/>
        <v>0</v>
      </c>
      <c r="H740" s="31">
        <f t="shared" si="333"/>
        <v>0</v>
      </c>
    </row>
    <row r="741" spans="2:8" outlineLevel="1" x14ac:dyDescent="0.25">
      <c r="B741" s="4"/>
      <c r="C741" s="20">
        <v>9</v>
      </c>
      <c r="D741" s="44"/>
      <c r="E741" s="44"/>
      <c r="F741" s="44"/>
      <c r="G741" s="31">
        <f t="shared" si="332"/>
        <v>0</v>
      </c>
      <c r="H741" s="31">
        <f t="shared" si="333"/>
        <v>0</v>
      </c>
    </row>
    <row r="742" spans="2:8" outlineLevel="1" x14ac:dyDescent="0.25">
      <c r="B742" s="4"/>
      <c r="C742" s="20">
        <v>10</v>
      </c>
      <c r="D742" s="44"/>
      <c r="E742" s="44"/>
      <c r="F742" s="44"/>
      <c r="G742" s="31">
        <f t="shared" si="332"/>
        <v>0</v>
      </c>
      <c r="H742" s="31">
        <f t="shared" si="333"/>
        <v>0</v>
      </c>
    </row>
    <row r="743" spans="2:8" outlineLevel="1" x14ac:dyDescent="0.25">
      <c r="B743" s="4"/>
      <c r="C743" s="20">
        <v>11</v>
      </c>
      <c r="D743" s="44"/>
      <c r="E743" s="44"/>
      <c r="F743" s="44"/>
      <c r="G743" s="31">
        <f t="shared" si="332"/>
        <v>0</v>
      </c>
      <c r="H743" s="31">
        <f t="shared" si="333"/>
        <v>0</v>
      </c>
    </row>
    <row r="744" spans="2:8" outlineLevel="1" x14ac:dyDescent="0.25">
      <c r="B744" s="4"/>
      <c r="C744" s="20">
        <v>12</v>
      </c>
      <c r="D744" s="44"/>
      <c r="E744" s="44"/>
      <c r="F744" s="44"/>
      <c r="G744" s="31">
        <f t="shared" si="332"/>
        <v>0</v>
      </c>
      <c r="H744" s="31">
        <f t="shared" si="333"/>
        <v>0</v>
      </c>
    </row>
    <row r="745" spans="2:8" outlineLevel="1" x14ac:dyDescent="0.25">
      <c r="B745" s="4"/>
      <c r="C745" s="20">
        <v>13</v>
      </c>
      <c r="D745" s="44"/>
      <c r="E745" s="44"/>
      <c r="F745" s="44"/>
      <c r="G745" s="31">
        <f t="shared" si="332"/>
        <v>0</v>
      </c>
      <c r="H745" s="31">
        <f t="shared" si="333"/>
        <v>0</v>
      </c>
    </row>
    <row r="746" spans="2:8" outlineLevel="1" x14ac:dyDescent="0.25">
      <c r="B746" s="4"/>
      <c r="C746" s="20">
        <v>14</v>
      </c>
      <c r="D746" s="44"/>
      <c r="E746" s="44"/>
      <c r="F746" s="44"/>
      <c r="G746" s="31">
        <f t="shared" si="332"/>
        <v>0</v>
      </c>
      <c r="H746" s="31">
        <f t="shared" si="333"/>
        <v>0</v>
      </c>
    </row>
    <row r="747" spans="2:8" outlineLevel="1" x14ac:dyDescent="0.25">
      <c r="B747" s="4"/>
      <c r="C747" s="20">
        <v>15</v>
      </c>
      <c r="D747" s="44"/>
      <c r="E747" s="44"/>
      <c r="F747" s="44"/>
      <c r="G747" s="31">
        <f t="shared" si="332"/>
        <v>0</v>
      </c>
      <c r="H747" s="31">
        <f t="shared" si="333"/>
        <v>0</v>
      </c>
    </row>
    <row r="748" spans="2:8" outlineLevel="1" x14ac:dyDescent="0.25">
      <c r="B748" s="4"/>
      <c r="C748" s="20">
        <v>16</v>
      </c>
      <c r="D748" s="44"/>
      <c r="E748" s="44"/>
      <c r="F748" s="44"/>
      <c r="G748" s="31">
        <f t="shared" si="332"/>
        <v>0</v>
      </c>
      <c r="H748" s="31">
        <f t="shared" si="333"/>
        <v>0</v>
      </c>
    </row>
    <row r="749" spans="2:8" outlineLevel="1" x14ac:dyDescent="0.25">
      <c r="B749" s="4"/>
      <c r="C749" s="20">
        <v>17</v>
      </c>
      <c r="D749" s="44"/>
      <c r="E749" s="44"/>
      <c r="F749" s="44"/>
      <c r="G749" s="31">
        <f t="shared" si="332"/>
        <v>0</v>
      </c>
      <c r="H749" s="31">
        <f t="shared" si="333"/>
        <v>0</v>
      </c>
    </row>
    <row r="750" spans="2:8" outlineLevel="1" x14ac:dyDescent="0.25">
      <c r="B750" s="4"/>
      <c r="C750" s="20">
        <v>18</v>
      </c>
      <c r="D750" s="44"/>
      <c r="E750" s="44"/>
      <c r="F750" s="44"/>
      <c r="G750" s="31">
        <f t="shared" si="332"/>
        <v>0</v>
      </c>
      <c r="H750" s="31">
        <f t="shared" si="333"/>
        <v>0</v>
      </c>
    </row>
    <row r="751" spans="2:8" outlineLevel="1" x14ac:dyDescent="0.25">
      <c r="B751" s="4"/>
      <c r="C751" s="20">
        <v>19</v>
      </c>
      <c r="D751" s="44"/>
      <c r="E751" s="44"/>
      <c r="F751" s="44"/>
      <c r="G751" s="31">
        <f t="shared" si="332"/>
        <v>0</v>
      </c>
      <c r="H751" s="31">
        <f t="shared" si="333"/>
        <v>0</v>
      </c>
    </row>
    <row r="752" spans="2:8" outlineLevel="1" x14ac:dyDescent="0.25">
      <c r="B752" s="4"/>
      <c r="C752" s="20">
        <v>20</v>
      </c>
      <c r="D752" s="44"/>
      <c r="E752" s="44"/>
      <c r="F752" s="44"/>
      <c r="G752" s="31">
        <f t="shared" si="332"/>
        <v>0</v>
      </c>
      <c r="H752" s="31">
        <f t="shared" si="333"/>
        <v>0</v>
      </c>
    </row>
    <row r="753" spans="1:8" outlineLevel="1" x14ac:dyDescent="0.25">
      <c r="A753" s="20" t="s">
        <v>0</v>
      </c>
      <c r="B753" s="38" t="str">
        <f>'Aggregated Ava Portfolio'!B107</f>
        <v>Livermore City Hall</v>
      </c>
      <c r="C753" s="32" t="s">
        <v>121</v>
      </c>
      <c r="D753" s="33">
        <f>SUM(D733:D752)</f>
        <v>0</v>
      </c>
      <c r="E753" s="33">
        <f t="shared" ref="E753" si="334">SUM(E733:E752)</f>
        <v>0</v>
      </c>
      <c r="F753" s="33">
        <f t="shared" ref="F753" si="335">SUM(F733:F752)</f>
        <v>0</v>
      </c>
      <c r="G753" s="33">
        <f t="shared" ref="G753" si="336">SUM(G733:G752)</f>
        <v>0</v>
      </c>
      <c r="H753" s="33">
        <f>H752</f>
        <v>0</v>
      </c>
    </row>
    <row r="754" spans="1:8" outlineLevel="1" x14ac:dyDescent="0.25"/>
    <row r="755" spans="1:8" outlineLevel="1" x14ac:dyDescent="0.25">
      <c r="B755" s="4"/>
      <c r="C755" s="30" t="s">
        <v>115</v>
      </c>
      <c r="D755" s="30" t="s">
        <v>116</v>
      </c>
      <c r="E755" s="30" t="s">
        <v>117</v>
      </c>
      <c r="F755" s="30" t="s">
        <v>118</v>
      </c>
      <c r="G755" s="30" t="s">
        <v>119</v>
      </c>
      <c r="H755" s="30" t="s">
        <v>120</v>
      </c>
    </row>
    <row r="756" spans="1:8" outlineLevel="1" x14ac:dyDescent="0.25">
      <c r="C756" s="20">
        <v>1</v>
      </c>
      <c r="D756" s="44"/>
      <c r="E756" s="44"/>
      <c r="F756" s="44"/>
      <c r="G756" s="31">
        <f>E756-F756-D756</f>
        <v>0</v>
      </c>
      <c r="H756" s="31">
        <f>G756</f>
        <v>0</v>
      </c>
    </row>
    <row r="757" spans="1:8" outlineLevel="1" x14ac:dyDescent="0.25">
      <c r="B757" s="4"/>
      <c r="C757" s="20">
        <v>2</v>
      </c>
      <c r="D757" s="44"/>
      <c r="E757" s="44"/>
      <c r="F757" s="44"/>
      <c r="G757" s="31">
        <f t="shared" ref="G757:G775" si="337">E757-F757-D757</f>
        <v>0</v>
      </c>
      <c r="H757" s="31">
        <f>G757+H756</f>
        <v>0</v>
      </c>
    </row>
    <row r="758" spans="1:8" outlineLevel="1" x14ac:dyDescent="0.25">
      <c r="B758" s="4"/>
      <c r="C758" s="20">
        <v>3</v>
      </c>
      <c r="D758" s="44"/>
      <c r="E758" s="44"/>
      <c r="F758" s="44"/>
      <c r="G758" s="31">
        <f t="shared" si="337"/>
        <v>0</v>
      </c>
      <c r="H758" s="31">
        <f t="shared" ref="H758:H775" si="338">G758+H757</f>
        <v>0</v>
      </c>
    </row>
    <row r="759" spans="1:8" outlineLevel="1" x14ac:dyDescent="0.25">
      <c r="B759" s="4"/>
      <c r="C759" s="20">
        <v>4</v>
      </c>
      <c r="D759" s="44"/>
      <c r="E759" s="44"/>
      <c r="F759" s="44"/>
      <c r="G759" s="31">
        <f t="shared" si="337"/>
        <v>0</v>
      </c>
      <c r="H759" s="31">
        <f t="shared" si="338"/>
        <v>0</v>
      </c>
    </row>
    <row r="760" spans="1:8" outlineLevel="1" x14ac:dyDescent="0.25">
      <c r="B760" s="4"/>
      <c r="C760" s="20">
        <v>5</v>
      </c>
      <c r="D760" s="44"/>
      <c r="E760" s="44"/>
      <c r="F760" s="44"/>
      <c r="G760" s="31">
        <f t="shared" si="337"/>
        <v>0</v>
      </c>
      <c r="H760" s="31">
        <f t="shared" si="338"/>
        <v>0</v>
      </c>
    </row>
    <row r="761" spans="1:8" outlineLevel="1" x14ac:dyDescent="0.25">
      <c r="B761" s="4"/>
      <c r="C761" s="20">
        <v>6</v>
      </c>
      <c r="D761" s="44"/>
      <c r="E761" s="44"/>
      <c r="F761" s="44"/>
      <c r="G761" s="31">
        <f t="shared" si="337"/>
        <v>0</v>
      </c>
      <c r="H761" s="31">
        <f t="shared" si="338"/>
        <v>0</v>
      </c>
    </row>
    <row r="762" spans="1:8" outlineLevel="1" x14ac:dyDescent="0.25">
      <c r="B762" s="4"/>
      <c r="C762" s="20">
        <v>7</v>
      </c>
      <c r="D762" s="44"/>
      <c r="E762" s="44"/>
      <c r="F762" s="44"/>
      <c r="G762" s="31">
        <f t="shared" si="337"/>
        <v>0</v>
      </c>
      <c r="H762" s="31">
        <f t="shared" si="338"/>
        <v>0</v>
      </c>
    </row>
    <row r="763" spans="1:8" outlineLevel="1" x14ac:dyDescent="0.25">
      <c r="B763" s="4"/>
      <c r="C763" s="20">
        <v>8</v>
      </c>
      <c r="D763" s="44"/>
      <c r="E763" s="44"/>
      <c r="F763" s="44"/>
      <c r="G763" s="31">
        <f t="shared" si="337"/>
        <v>0</v>
      </c>
      <c r="H763" s="31">
        <f t="shared" si="338"/>
        <v>0</v>
      </c>
    </row>
    <row r="764" spans="1:8" outlineLevel="1" x14ac:dyDescent="0.25">
      <c r="B764" s="4"/>
      <c r="C764" s="20">
        <v>9</v>
      </c>
      <c r="D764" s="44"/>
      <c r="E764" s="44"/>
      <c r="F764" s="44"/>
      <c r="G764" s="31">
        <f t="shared" si="337"/>
        <v>0</v>
      </c>
      <c r="H764" s="31">
        <f t="shared" si="338"/>
        <v>0</v>
      </c>
    </row>
    <row r="765" spans="1:8" outlineLevel="1" x14ac:dyDescent="0.25">
      <c r="B765" s="4"/>
      <c r="C765" s="20">
        <v>10</v>
      </c>
      <c r="D765" s="44"/>
      <c r="E765" s="44"/>
      <c r="F765" s="44"/>
      <c r="G765" s="31">
        <f t="shared" si="337"/>
        <v>0</v>
      </c>
      <c r="H765" s="31">
        <f t="shared" si="338"/>
        <v>0</v>
      </c>
    </row>
    <row r="766" spans="1:8" outlineLevel="1" x14ac:dyDescent="0.25">
      <c r="B766" s="4"/>
      <c r="C766" s="20">
        <v>11</v>
      </c>
      <c r="D766" s="44"/>
      <c r="E766" s="44"/>
      <c r="F766" s="44"/>
      <c r="G766" s="31">
        <f t="shared" si="337"/>
        <v>0</v>
      </c>
      <c r="H766" s="31">
        <f t="shared" si="338"/>
        <v>0</v>
      </c>
    </row>
    <row r="767" spans="1:8" outlineLevel="1" x14ac:dyDescent="0.25">
      <c r="B767" s="4"/>
      <c r="C767" s="20">
        <v>12</v>
      </c>
      <c r="D767" s="44"/>
      <c r="E767" s="44"/>
      <c r="F767" s="44"/>
      <c r="G767" s="31">
        <f t="shared" si="337"/>
        <v>0</v>
      </c>
      <c r="H767" s="31">
        <f t="shared" si="338"/>
        <v>0</v>
      </c>
    </row>
    <row r="768" spans="1:8" outlineLevel="1" x14ac:dyDescent="0.25">
      <c r="B768" s="4"/>
      <c r="C768" s="20">
        <v>13</v>
      </c>
      <c r="D768" s="44"/>
      <c r="E768" s="44"/>
      <c r="F768" s="44"/>
      <c r="G768" s="31">
        <f t="shared" si="337"/>
        <v>0</v>
      </c>
      <c r="H768" s="31">
        <f t="shared" si="338"/>
        <v>0</v>
      </c>
    </row>
    <row r="769" spans="1:8" outlineLevel="1" x14ac:dyDescent="0.25">
      <c r="B769" s="4"/>
      <c r="C769" s="20">
        <v>14</v>
      </c>
      <c r="D769" s="44"/>
      <c r="E769" s="44"/>
      <c r="F769" s="44"/>
      <c r="G769" s="31">
        <f t="shared" si="337"/>
        <v>0</v>
      </c>
      <c r="H769" s="31">
        <f t="shared" si="338"/>
        <v>0</v>
      </c>
    </row>
    <row r="770" spans="1:8" outlineLevel="1" x14ac:dyDescent="0.25">
      <c r="B770" s="4"/>
      <c r="C770" s="20">
        <v>15</v>
      </c>
      <c r="D770" s="44"/>
      <c r="E770" s="44"/>
      <c r="F770" s="44"/>
      <c r="G770" s="31">
        <f t="shared" si="337"/>
        <v>0</v>
      </c>
      <c r="H770" s="31">
        <f t="shared" si="338"/>
        <v>0</v>
      </c>
    </row>
    <row r="771" spans="1:8" outlineLevel="1" x14ac:dyDescent="0.25">
      <c r="B771" s="4"/>
      <c r="C771" s="20">
        <v>16</v>
      </c>
      <c r="D771" s="44"/>
      <c r="E771" s="44"/>
      <c r="F771" s="44"/>
      <c r="G771" s="31">
        <f t="shared" si="337"/>
        <v>0</v>
      </c>
      <c r="H771" s="31">
        <f t="shared" si="338"/>
        <v>0</v>
      </c>
    </row>
    <row r="772" spans="1:8" outlineLevel="1" x14ac:dyDescent="0.25">
      <c r="B772" s="4"/>
      <c r="C772" s="20">
        <v>17</v>
      </c>
      <c r="D772" s="44"/>
      <c r="E772" s="44"/>
      <c r="F772" s="44"/>
      <c r="G772" s="31">
        <f t="shared" si="337"/>
        <v>0</v>
      </c>
      <c r="H772" s="31">
        <f t="shared" si="338"/>
        <v>0</v>
      </c>
    </row>
    <row r="773" spans="1:8" outlineLevel="1" x14ac:dyDescent="0.25">
      <c r="B773" s="4"/>
      <c r="C773" s="20">
        <v>18</v>
      </c>
      <c r="D773" s="44"/>
      <c r="E773" s="44"/>
      <c r="F773" s="44"/>
      <c r="G773" s="31">
        <f t="shared" si="337"/>
        <v>0</v>
      </c>
      <c r="H773" s="31">
        <f t="shared" si="338"/>
        <v>0</v>
      </c>
    </row>
    <row r="774" spans="1:8" outlineLevel="1" x14ac:dyDescent="0.25">
      <c r="B774" s="4"/>
      <c r="C774" s="20">
        <v>19</v>
      </c>
      <c r="D774" s="44"/>
      <c r="E774" s="44"/>
      <c r="F774" s="44"/>
      <c r="G774" s="31">
        <f t="shared" si="337"/>
        <v>0</v>
      </c>
      <c r="H774" s="31">
        <f t="shared" si="338"/>
        <v>0</v>
      </c>
    </row>
    <row r="775" spans="1:8" outlineLevel="1" x14ac:dyDescent="0.25">
      <c r="B775" s="4"/>
      <c r="C775" s="20">
        <v>20</v>
      </c>
      <c r="D775" s="44"/>
      <c r="E775" s="44"/>
      <c r="F775" s="44"/>
      <c r="G775" s="31">
        <f t="shared" si="337"/>
        <v>0</v>
      </c>
      <c r="H775" s="31">
        <f t="shared" si="338"/>
        <v>0</v>
      </c>
    </row>
    <row r="776" spans="1:8" outlineLevel="1" x14ac:dyDescent="0.25">
      <c r="A776" s="20" t="s">
        <v>0</v>
      </c>
      <c r="B776" s="38" t="str">
        <f>'Aggregated Ava Portfolio'!B108</f>
        <v>Livermore Airport Terminal Building</v>
      </c>
      <c r="C776" s="32" t="s">
        <v>121</v>
      </c>
      <c r="D776" s="33">
        <f>SUM(D756:D775)</f>
        <v>0</v>
      </c>
      <c r="E776" s="33">
        <f t="shared" ref="E776" si="339">SUM(E756:E775)</f>
        <v>0</v>
      </c>
      <c r="F776" s="33">
        <f t="shared" ref="F776" si="340">SUM(F756:F775)</f>
        <v>0</v>
      </c>
      <c r="G776" s="33">
        <f t="shared" ref="G776" si="341">SUM(G756:G775)</f>
        <v>0</v>
      </c>
      <c r="H776" s="33">
        <f>H775</f>
        <v>0</v>
      </c>
    </row>
    <row r="777" spans="1:8" outlineLevel="1" x14ac:dyDescent="0.25"/>
    <row r="778" spans="1:8" outlineLevel="1" x14ac:dyDescent="0.25">
      <c r="B778" s="4"/>
      <c r="C778" s="30" t="s">
        <v>115</v>
      </c>
      <c r="D778" s="30" t="s">
        <v>116</v>
      </c>
      <c r="E778" s="30" t="s">
        <v>117</v>
      </c>
      <c r="F778" s="30" t="s">
        <v>118</v>
      </c>
      <c r="G778" s="30" t="s">
        <v>119</v>
      </c>
      <c r="H778" s="30" t="s">
        <v>120</v>
      </c>
    </row>
    <row r="779" spans="1:8" outlineLevel="1" x14ac:dyDescent="0.25">
      <c r="C779" s="20">
        <v>1</v>
      </c>
      <c r="D779" s="44"/>
      <c r="E779" s="44"/>
      <c r="F779" s="44"/>
      <c r="G779" s="31">
        <f>E779-F779-D779</f>
        <v>0</v>
      </c>
      <c r="H779" s="31">
        <f>G779</f>
        <v>0</v>
      </c>
    </row>
    <row r="780" spans="1:8" outlineLevel="1" x14ac:dyDescent="0.25">
      <c r="B780" s="4"/>
      <c r="C780" s="20">
        <v>2</v>
      </c>
      <c r="D780" s="44"/>
      <c r="E780" s="44"/>
      <c r="F780" s="44"/>
      <c r="G780" s="31">
        <f t="shared" ref="G780:G798" si="342">E780-F780-D780</f>
        <v>0</v>
      </c>
      <c r="H780" s="31">
        <f>G780+H779</f>
        <v>0</v>
      </c>
    </row>
    <row r="781" spans="1:8" outlineLevel="1" x14ac:dyDescent="0.25">
      <c r="B781" s="4"/>
      <c r="C781" s="20">
        <v>3</v>
      </c>
      <c r="D781" s="44"/>
      <c r="E781" s="44"/>
      <c r="F781" s="44"/>
      <c r="G781" s="31">
        <f t="shared" si="342"/>
        <v>0</v>
      </c>
      <c r="H781" s="31">
        <f t="shared" ref="H781:H798" si="343">G781+H780</f>
        <v>0</v>
      </c>
    </row>
    <row r="782" spans="1:8" outlineLevel="1" x14ac:dyDescent="0.25">
      <c r="B782" s="4"/>
      <c r="C782" s="20">
        <v>4</v>
      </c>
      <c r="D782" s="44"/>
      <c r="E782" s="44"/>
      <c r="F782" s="44"/>
      <c r="G782" s="31">
        <f t="shared" si="342"/>
        <v>0</v>
      </c>
      <c r="H782" s="31">
        <f t="shared" si="343"/>
        <v>0</v>
      </c>
    </row>
    <row r="783" spans="1:8" outlineLevel="1" x14ac:dyDescent="0.25">
      <c r="B783" s="4"/>
      <c r="C783" s="20">
        <v>5</v>
      </c>
      <c r="D783" s="44"/>
      <c r="E783" s="44"/>
      <c r="F783" s="44"/>
      <c r="G783" s="31">
        <f t="shared" si="342"/>
        <v>0</v>
      </c>
      <c r="H783" s="31">
        <f t="shared" si="343"/>
        <v>0</v>
      </c>
    </row>
    <row r="784" spans="1:8" outlineLevel="1" x14ac:dyDescent="0.25">
      <c r="B784" s="4"/>
      <c r="C784" s="20">
        <v>6</v>
      </c>
      <c r="D784" s="44"/>
      <c r="E784" s="44"/>
      <c r="F784" s="44"/>
      <c r="G784" s="31">
        <f t="shared" si="342"/>
        <v>0</v>
      </c>
      <c r="H784" s="31">
        <f t="shared" si="343"/>
        <v>0</v>
      </c>
    </row>
    <row r="785" spans="1:8" outlineLevel="1" x14ac:dyDescent="0.25">
      <c r="B785" s="4"/>
      <c r="C785" s="20">
        <v>7</v>
      </c>
      <c r="D785" s="44"/>
      <c r="E785" s="44"/>
      <c r="F785" s="44"/>
      <c r="G785" s="31">
        <f t="shared" si="342"/>
        <v>0</v>
      </c>
      <c r="H785" s="31">
        <f t="shared" si="343"/>
        <v>0</v>
      </c>
    </row>
    <row r="786" spans="1:8" outlineLevel="1" x14ac:dyDescent="0.25">
      <c r="B786" s="4"/>
      <c r="C786" s="20">
        <v>8</v>
      </c>
      <c r="D786" s="44"/>
      <c r="E786" s="44"/>
      <c r="F786" s="44"/>
      <c r="G786" s="31">
        <f t="shared" si="342"/>
        <v>0</v>
      </c>
      <c r="H786" s="31">
        <f t="shared" si="343"/>
        <v>0</v>
      </c>
    </row>
    <row r="787" spans="1:8" outlineLevel="1" x14ac:dyDescent="0.25">
      <c r="B787" s="4"/>
      <c r="C787" s="20">
        <v>9</v>
      </c>
      <c r="D787" s="44"/>
      <c r="E787" s="44"/>
      <c r="F787" s="44"/>
      <c r="G787" s="31">
        <f t="shared" si="342"/>
        <v>0</v>
      </c>
      <c r="H787" s="31">
        <f t="shared" si="343"/>
        <v>0</v>
      </c>
    </row>
    <row r="788" spans="1:8" outlineLevel="1" x14ac:dyDescent="0.25">
      <c r="B788" s="4"/>
      <c r="C788" s="20">
        <v>10</v>
      </c>
      <c r="D788" s="44"/>
      <c r="E788" s="44"/>
      <c r="F788" s="44"/>
      <c r="G788" s="31">
        <f t="shared" si="342"/>
        <v>0</v>
      </c>
      <c r="H788" s="31">
        <f t="shared" si="343"/>
        <v>0</v>
      </c>
    </row>
    <row r="789" spans="1:8" outlineLevel="1" x14ac:dyDescent="0.25">
      <c r="B789" s="4"/>
      <c r="C789" s="20">
        <v>11</v>
      </c>
      <c r="D789" s="44"/>
      <c r="E789" s="44"/>
      <c r="F789" s="44"/>
      <c r="G789" s="31">
        <f t="shared" si="342"/>
        <v>0</v>
      </c>
      <c r="H789" s="31">
        <f t="shared" si="343"/>
        <v>0</v>
      </c>
    </row>
    <row r="790" spans="1:8" outlineLevel="1" x14ac:dyDescent="0.25">
      <c r="B790" s="4"/>
      <c r="C790" s="20">
        <v>12</v>
      </c>
      <c r="D790" s="44"/>
      <c r="E790" s="44"/>
      <c r="F790" s="44"/>
      <c r="G790" s="31">
        <f t="shared" si="342"/>
        <v>0</v>
      </c>
      <c r="H790" s="31">
        <f t="shared" si="343"/>
        <v>0</v>
      </c>
    </row>
    <row r="791" spans="1:8" outlineLevel="1" x14ac:dyDescent="0.25">
      <c r="B791" s="4"/>
      <c r="C791" s="20">
        <v>13</v>
      </c>
      <c r="D791" s="44"/>
      <c r="E791" s="44"/>
      <c r="F791" s="44"/>
      <c r="G791" s="31">
        <f t="shared" si="342"/>
        <v>0</v>
      </c>
      <c r="H791" s="31">
        <f t="shared" si="343"/>
        <v>0</v>
      </c>
    </row>
    <row r="792" spans="1:8" outlineLevel="1" x14ac:dyDescent="0.25">
      <c r="B792" s="4"/>
      <c r="C792" s="20">
        <v>14</v>
      </c>
      <c r="D792" s="44"/>
      <c r="E792" s="44"/>
      <c r="F792" s="44"/>
      <c r="G792" s="31">
        <f t="shared" si="342"/>
        <v>0</v>
      </c>
      <c r="H792" s="31">
        <f t="shared" si="343"/>
        <v>0</v>
      </c>
    </row>
    <row r="793" spans="1:8" outlineLevel="1" x14ac:dyDescent="0.25">
      <c r="B793" s="4"/>
      <c r="C793" s="20">
        <v>15</v>
      </c>
      <c r="D793" s="44"/>
      <c r="E793" s="44"/>
      <c r="F793" s="44"/>
      <c r="G793" s="31">
        <f t="shared" si="342"/>
        <v>0</v>
      </c>
      <c r="H793" s="31">
        <f t="shared" si="343"/>
        <v>0</v>
      </c>
    </row>
    <row r="794" spans="1:8" outlineLevel="1" x14ac:dyDescent="0.25">
      <c r="B794" s="4"/>
      <c r="C794" s="20">
        <v>16</v>
      </c>
      <c r="D794" s="44"/>
      <c r="E794" s="44"/>
      <c r="F794" s="44"/>
      <c r="G794" s="31">
        <f t="shared" si="342"/>
        <v>0</v>
      </c>
      <c r="H794" s="31">
        <f t="shared" si="343"/>
        <v>0</v>
      </c>
    </row>
    <row r="795" spans="1:8" outlineLevel="1" x14ac:dyDescent="0.25">
      <c r="B795" s="4"/>
      <c r="C795" s="20">
        <v>17</v>
      </c>
      <c r="D795" s="44"/>
      <c r="E795" s="44"/>
      <c r="F795" s="44"/>
      <c r="G795" s="31">
        <f t="shared" si="342"/>
        <v>0</v>
      </c>
      <c r="H795" s="31">
        <f t="shared" si="343"/>
        <v>0</v>
      </c>
    </row>
    <row r="796" spans="1:8" outlineLevel="1" x14ac:dyDescent="0.25">
      <c r="B796" s="4"/>
      <c r="C796" s="20">
        <v>18</v>
      </c>
      <c r="D796" s="44"/>
      <c r="E796" s="44"/>
      <c r="F796" s="44"/>
      <c r="G796" s="31">
        <f t="shared" si="342"/>
        <v>0</v>
      </c>
      <c r="H796" s="31">
        <f t="shared" si="343"/>
        <v>0</v>
      </c>
    </row>
    <row r="797" spans="1:8" outlineLevel="1" x14ac:dyDescent="0.25">
      <c r="B797" s="4"/>
      <c r="C797" s="20">
        <v>19</v>
      </c>
      <c r="D797" s="44"/>
      <c r="E797" s="44"/>
      <c r="F797" s="44"/>
      <c r="G797" s="31">
        <f t="shared" si="342"/>
        <v>0</v>
      </c>
      <c r="H797" s="31">
        <f t="shared" si="343"/>
        <v>0</v>
      </c>
    </row>
    <row r="798" spans="1:8" outlineLevel="1" x14ac:dyDescent="0.25">
      <c r="B798" s="4"/>
      <c r="C798" s="20">
        <v>20</v>
      </c>
      <c r="D798" s="44"/>
      <c r="E798" s="44"/>
      <c r="F798" s="44"/>
      <c r="G798" s="31">
        <f t="shared" si="342"/>
        <v>0</v>
      </c>
      <c r="H798" s="31">
        <f t="shared" si="343"/>
        <v>0</v>
      </c>
    </row>
    <row r="799" spans="1:8" outlineLevel="1" x14ac:dyDescent="0.25">
      <c r="A799" s="20" t="s">
        <v>0</v>
      </c>
      <c r="B799" s="38" t="str">
        <f>'Aggregated Ava Portfolio'!B109</f>
        <v>Livermore City Council Chambers/Emergency Operations Center</v>
      </c>
      <c r="C799" s="32" t="s">
        <v>121</v>
      </c>
      <c r="D799" s="33">
        <f>SUM(D779:D798)</f>
        <v>0</v>
      </c>
      <c r="E799" s="33">
        <f t="shared" ref="E799" si="344">SUM(E779:E798)</f>
        <v>0</v>
      </c>
      <c r="F799" s="33">
        <f t="shared" ref="F799" si="345">SUM(F779:F798)</f>
        <v>0</v>
      </c>
      <c r="G799" s="33">
        <f t="shared" ref="G799" si="346">SUM(G779:G798)</f>
        <v>0</v>
      </c>
      <c r="H799" s="33">
        <f>H798</f>
        <v>0</v>
      </c>
    </row>
    <row r="800" spans="1:8" outlineLevel="1" x14ac:dyDescent="0.25"/>
    <row r="801" spans="2:8" outlineLevel="1" x14ac:dyDescent="0.25">
      <c r="B801" s="4"/>
      <c r="C801" s="30" t="s">
        <v>115</v>
      </c>
      <c r="D801" s="30" t="s">
        <v>116</v>
      </c>
      <c r="E801" s="30" t="s">
        <v>117</v>
      </c>
      <c r="F801" s="30" t="s">
        <v>118</v>
      </c>
      <c r="G801" s="30" t="s">
        <v>119</v>
      </c>
      <c r="H801" s="30" t="s">
        <v>120</v>
      </c>
    </row>
    <row r="802" spans="2:8" outlineLevel="1" x14ac:dyDescent="0.25">
      <c r="C802" s="20">
        <v>1</v>
      </c>
      <c r="D802" s="44"/>
      <c r="E802" s="44"/>
      <c r="F802" s="44"/>
      <c r="G802" s="31">
        <f>E802-F802-D802</f>
        <v>0</v>
      </c>
      <c r="H802" s="31">
        <f>G802</f>
        <v>0</v>
      </c>
    </row>
    <row r="803" spans="2:8" outlineLevel="1" x14ac:dyDescent="0.25">
      <c r="B803" s="4"/>
      <c r="C803" s="20">
        <v>2</v>
      </c>
      <c r="D803" s="44"/>
      <c r="E803" s="44"/>
      <c r="F803" s="44"/>
      <c r="G803" s="31">
        <f t="shared" ref="G803:G821" si="347">E803-F803-D803</f>
        <v>0</v>
      </c>
      <c r="H803" s="31">
        <f>G803+H802</f>
        <v>0</v>
      </c>
    </row>
    <row r="804" spans="2:8" outlineLevel="1" x14ac:dyDescent="0.25">
      <c r="B804" s="4"/>
      <c r="C804" s="20">
        <v>3</v>
      </c>
      <c r="D804" s="44"/>
      <c r="E804" s="44"/>
      <c r="F804" s="44"/>
      <c r="G804" s="31">
        <f t="shared" si="347"/>
        <v>0</v>
      </c>
      <c r="H804" s="31">
        <f t="shared" ref="H804:H821" si="348">G804+H803</f>
        <v>0</v>
      </c>
    </row>
    <row r="805" spans="2:8" outlineLevel="1" x14ac:dyDescent="0.25">
      <c r="B805" s="4"/>
      <c r="C805" s="20">
        <v>4</v>
      </c>
      <c r="D805" s="44"/>
      <c r="E805" s="44"/>
      <c r="F805" s="44"/>
      <c r="G805" s="31">
        <f t="shared" si="347"/>
        <v>0</v>
      </c>
      <c r="H805" s="31">
        <f t="shared" si="348"/>
        <v>0</v>
      </c>
    </row>
    <row r="806" spans="2:8" outlineLevel="1" x14ac:dyDescent="0.25">
      <c r="B806" s="4"/>
      <c r="C806" s="20">
        <v>5</v>
      </c>
      <c r="D806" s="44"/>
      <c r="E806" s="44"/>
      <c r="F806" s="44"/>
      <c r="G806" s="31">
        <f t="shared" si="347"/>
        <v>0</v>
      </c>
      <c r="H806" s="31">
        <f t="shared" si="348"/>
        <v>0</v>
      </c>
    </row>
    <row r="807" spans="2:8" outlineLevel="1" x14ac:dyDescent="0.25">
      <c r="B807" s="4"/>
      <c r="C807" s="20">
        <v>6</v>
      </c>
      <c r="D807" s="44"/>
      <c r="E807" s="44"/>
      <c r="F807" s="44"/>
      <c r="G807" s="31">
        <f t="shared" si="347"/>
        <v>0</v>
      </c>
      <c r="H807" s="31">
        <f t="shared" si="348"/>
        <v>0</v>
      </c>
    </row>
    <row r="808" spans="2:8" outlineLevel="1" x14ac:dyDescent="0.25">
      <c r="B808" s="4"/>
      <c r="C808" s="20">
        <v>7</v>
      </c>
      <c r="D808" s="44"/>
      <c r="E808" s="44"/>
      <c r="F808" s="44"/>
      <c r="G808" s="31">
        <f t="shared" si="347"/>
        <v>0</v>
      </c>
      <c r="H808" s="31">
        <f t="shared" si="348"/>
        <v>0</v>
      </c>
    </row>
    <row r="809" spans="2:8" outlineLevel="1" x14ac:dyDescent="0.25">
      <c r="B809" s="4"/>
      <c r="C809" s="20">
        <v>8</v>
      </c>
      <c r="D809" s="44"/>
      <c r="E809" s="44"/>
      <c r="F809" s="44"/>
      <c r="G809" s="31">
        <f t="shared" si="347"/>
        <v>0</v>
      </c>
      <c r="H809" s="31">
        <f t="shared" si="348"/>
        <v>0</v>
      </c>
    </row>
    <row r="810" spans="2:8" outlineLevel="1" x14ac:dyDescent="0.25">
      <c r="B810" s="4"/>
      <c r="C810" s="20">
        <v>9</v>
      </c>
      <c r="D810" s="44"/>
      <c r="E810" s="44"/>
      <c r="F810" s="44"/>
      <c r="G810" s="31">
        <f t="shared" si="347"/>
        <v>0</v>
      </c>
      <c r="H810" s="31">
        <f t="shared" si="348"/>
        <v>0</v>
      </c>
    </row>
    <row r="811" spans="2:8" outlineLevel="1" x14ac:dyDescent="0.25">
      <c r="B811" s="4"/>
      <c r="C811" s="20">
        <v>10</v>
      </c>
      <c r="D811" s="44"/>
      <c r="E811" s="44"/>
      <c r="F811" s="44"/>
      <c r="G811" s="31">
        <f t="shared" si="347"/>
        <v>0</v>
      </c>
      <c r="H811" s="31">
        <f t="shared" si="348"/>
        <v>0</v>
      </c>
    </row>
    <row r="812" spans="2:8" outlineLevel="1" x14ac:dyDescent="0.25">
      <c r="B812" s="4"/>
      <c r="C812" s="20">
        <v>11</v>
      </c>
      <c r="D812" s="44"/>
      <c r="E812" s="44"/>
      <c r="F812" s="44"/>
      <c r="G812" s="31">
        <f t="shared" si="347"/>
        <v>0</v>
      </c>
      <c r="H812" s="31">
        <f t="shared" si="348"/>
        <v>0</v>
      </c>
    </row>
    <row r="813" spans="2:8" outlineLevel="1" x14ac:dyDescent="0.25">
      <c r="B813" s="4"/>
      <c r="C813" s="20">
        <v>12</v>
      </c>
      <c r="D813" s="44"/>
      <c r="E813" s="44"/>
      <c r="F813" s="44"/>
      <c r="G813" s="31">
        <f t="shared" si="347"/>
        <v>0</v>
      </c>
      <c r="H813" s="31">
        <f t="shared" si="348"/>
        <v>0</v>
      </c>
    </row>
    <row r="814" spans="2:8" outlineLevel="1" x14ac:dyDescent="0.25">
      <c r="B814" s="4"/>
      <c r="C814" s="20">
        <v>13</v>
      </c>
      <c r="D814" s="44"/>
      <c r="E814" s="44"/>
      <c r="F814" s="44"/>
      <c r="G814" s="31">
        <f t="shared" si="347"/>
        <v>0</v>
      </c>
      <c r="H814" s="31">
        <f t="shared" si="348"/>
        <v>0</v>
      </c>
    </row>
    <row r="815" spans="2:8" outlineLevel="1" x14ac:dyDescent="0.25">
      <c r="B815" s="4"/>
      <c r="C815" s="20">
        <v>14</v>
      </c>
      <c r="D815" s="44"/>
      <c r="E815" s="44"/>
      <c r="F815" s="44"/>
      <c r="G815" s="31">
        <f t="shared" si="347"/>
        <v>0</v>
      </c>
      <c r="H815" s="31">
        <f t="shared" si="348"/>
        <v>0</v>
      </c>
    </row>
    <row r="816" spans="2:8" outlineLevel="1" x14ac:dyDescent="0.25">
      <c r="B816" s="4"/>
      <c r="C816" s="20">
        <v>15</v>
      </c>
      <c r="D816" s="44"/>
      <c r="E816" s="44"/>
      <c r="F816" s="44"/>
      <c r="G816" s="31">
        <f t="shared" si="347"/>
        <v>0</v>
      </c>
      <c r="H816" s="31">
        <f t="shared" si="348"/>
        <v>0</v>
      </c>
    </row>
    <row r="817" spans="1:8" outlineLevel="1" x14ac:dyDescent="0.25">
      <c r="B817" s="4"/>
      <c r="C817" s="20">
        <v>16</v>
      </c>
      <c r="D817" s="44"/>
      <c r="E817" s="44"/>
      <c r="F817" s="44"/>
      <c r="G817" s="31">
        <f t="shared" si="347"/>
        <v>0</v>
      </c>
      <c r="H817" s="31">
        <f t="shared" si="348"/>
        <v>0</v>
      </c>
    </row>
    <row r="818" spans="1:8" outlineLevel="1" x14ac:dyDescent="0.25">
      <c r="B818" s="4"/>
      <c r="C818" s="20">
        <v>17</v>
      </c>
      <c r="D818" s="44"/>
      <c r="E818" s="44"/>
      <c r="F818" s="44"/>
      <c r="G818" s="31">
        <f t="shared" si="347"/>
        <v>0</v>
      </c>
      <c r="H818" s="31">
        <f t="shared" si="348"/>
        <v>0</v>
      </c>
    </row>
    <row r="819" spans="1:8" outlineLevel="1" x14ac:dyDescent="0.25">
      <c r="B819" s="4"/>
      <c r="C819" s="20">
        <v>18</v>
      </c>
      <c r="D819" s="44"/>
      <c r="E819" s="44"/>
      <c r="F819" s="44"/>
      <c r="G819" s="31">
        <f t="shared" si="347"/>
        <v>0</v>
      </c>
      <c r="H819" s="31">
        <f t="shared" si="348"/>
        <v>0</v>
      </c>
    </row>
    <row r="820" spans="1:8" outlineLevel="1" x14ac:dyDescent="0.25">
      <c r="B820" s="4"/>
      <c r="C820" s="20">
        <v>19</v>
      </c>
      <c r="D820" s="44"/>
      <c r="E820" s="44"/>
      <c r="F820" s="44"/>
      <c r="G820" s="31">
        <f t="shared" si="347"/>
        <v>0</v>
      </c>
      <c r="H820" s="31">
        <f t="shared" si="348"/>
        <v>0</v>
      </c>
    </row>
    <row r="821" spans="1:8" outlineLevel="1" x14ac:dyDescent="0.25">
      <c r="B821" s="4"/>
      <c r="C821" s="20">
        <v>20</v>
      </c>
      <c r="D821" s="44"/>
      <c r="E821" s="44"/>
      <c r="F821" s="44"/>
      <c r="G821" s="31">
        <f t="shared" si="347"/>
        <v>0</v>
      </c>
      <c r="H821" s="31">
        <f t="shared" si="348"/>
        <v>0</v>
      </c>
    </row>
    <row r="822" spans="1:8" outlineLevel="1" x14ac:dyDescent="0.25">
      <c r="A822" s="20" t="s">
        <v>0</v>
      </c>
      <c r="B822" s="38" t="str">
        <f>'Aggregated Ava Portfolio'!B110</f>
        <v>Livermore Water Treatment Facility</v>
      </c>
      <c r="C822" s="32" t="s">
        <v>121</v>
      </c>
      <c r="D822" s="33">
        <f>SUM(D802:D821)</f>
        <v>0</v>
      </c>
      <c r="E822" s="33">
        <f t="shared" ref="E822" si="349">SUM(E802:E821)</f>
        <v>0</v>
      </c>
      <c r="F822" s="33">
        <f t="shared" ref="F822" si="350">SUM(F802:F821)</f>
        <v>0</v>
      </c>
      <c r="G822" s="33">
        <f t="shared" ref="G822" si="351">SUM(G802:G821)</f>
        <v>0</v>
      </c>
      <c r="H822" s="33">
        <f>H821</f>
        <v>0</v>
      </c>
    </row>
    <row r="823" spans="1:8" outlineLevel="1" x14ac:dyDescent="0.25"/>
    <row r="824" spans="1:8" outlineLevel="1" x14ac:dyDescent="0.25">
      <c r="B824" s="4"/>
      <c r="C824" s="30" t="s">
        <v>115</v>
      </c>
      <c r="D824" s="30" t="s">
        <v>116</v>
      </c>
      <c r="E824" s="30" t="s">
        <v>117</v>
      </c>
      <c r="F824" s="30" t="s">
        <v>118</v>
      </c>
      <c r="G824" s="30" t="s">
        <v>119</v>
      </c>
      <c r="H824" s="30" t="s">
        <v>120</v>
      </c>
    </row>
    <row r="825" spans="1:8" outlineLevel="1" x14ac:dyDescent="0.25">
      <c r="C825" s="20">
        <v>1</v>
      </c>
      <c r="D825" s="44"/>
      <c r="E825" s="44"/>
      <c r="F825" s="44"/>
      <c r="G825" s="31">
        <f>E825-F825-D825</f>
        <v>0</v>
      </c>
      <c r="H825" s="31">
        <f>G825</f>
        <v>0</v>
      </c>
    </row>
    <row r="826" spans="1:8" outlineLevel="1" x14ac:dyDescent="0.25">
      <c r="B826" s="4"/>
      <c r="C826" s="20">
        <v>2</v>
      </c>
      <c r="D826" s="44"/>
      <c r="E826" s="44"/>
      <c r="F826" s="44"/>
      <c r="G826" s="31">
        <f t="shared" ref="G826:G844" si="352">E826-F826-D826</f>
        <v>0</v>
      </c>
      <c r="H826" s="31">
        <f>G826+H825</f>
        <v>0</v>
      </c>
    </row>
    <row r="827" spans="1:8" outlineLevel="1" x14ac:dyDescent="0.25">
      <c r="B827" s="4"/>
      <c r="C827" s="20">
        <v>3</v>
      </c>
      <c r="D827" s="44"/>
      <c r="E827" s="44"/>
      <c r="F827" s="44"/>
      <c r="G827" s="31">
        <f t="shared" si="352"/>
        <v>0</v>
      </c>
      <c r="H827" s="31">
        <f t="shared" ref="H827:H844" si="353">G827+H826</f>
        <v>0</v>
      </c>
    </row>
    <row r="828" spans="1:8" outlineLevel="1" x14ac:dyDescent="0.25">
      <c r="B828" s="4"/>
      <c r="C828" s="20">
        <v>4</v>
      </c>
      <c r="D828" s="44"/>
      <c r="E828" s="44"/>
      <c r="F828" s="44"/>
      <c r="G828" s="31">
        <f t="shared" si="352"/>
        <v>0</v>
      </c>
      <c r="H828" s="31">
        <f t="shared" si="353"/>
        <v>0</v>
      </c>
    </row>
    <row r="829" spans="1:8" outlineLevel="1" x14ac:dyDescent="0.25">
      <c r="B829" s="4"/>
      <c r="C829" s="20">
        <v>5</v>
      </c>
      <c r="D829" s="44"/>
      <c r="E829" s="44"/>
      <c r="F829" s="44"/>
      <c r="G829" s="31">
        <f t="shared" si="352"/>
        <v>0</v>
      </c>
      <c r="H829" s="31">
        <f t="shared" si="353"/>
        <v>0</v>
      </c>
    </row>
    <row r="830" spans="1:8" outlineLevel="1" x14ac:dyDescent="0.25">
      <c r="B830" s="4"/>
      <c r="C830" s="20">
        <v>6</v>
      </c>
      <c r="D830" s="44"/>
      <c r="E830" s="44"/>
      <c r="F830" s="44"/>
      <c r="G830" s="31">
        <f t="shared" si="352"/>
        <v>0</v>
      </c>
      <c r="H830" s="31">
        <f t="shared" si="353"/>
        <v>0</v>
      </c>
    </row>
    <row r="831" spans="1:8" outlineLevel="1" x14ac:dyDescent="0.25">
      <c r="B831" s="4"/>
      <c r="C831" s="20">
        <v>7</v>
      </c>
      <c r="D831" s="44"/>
      <c r="E831" s="44"/>
      <c r="F831" s="44"/>
      <c r="G831" s="31">
        <f t="shared" si="352"/>
        <v>0</v>
      </c>
      <c r="H831" s="31">
        <f t="shared" si="353"/>
        <v>0</v>
      </c>
    </row>
    <row r="832" spans="1:8" outlineLevel="1" x14ac:dyDescent="0.25">
      <c r="B832" s="4"/>
      <c r="C832" s="20">
        <v>8</v>
      </c>
      <c r="D832" s="44"/>
      <c r="E832" s="44"/>
      <c r="F832" s="44"/>
      <c r="G832" s="31">
        <f t="shared" si="352"/>
        <v>0</v>
      </c>
      <c r="H832" s="31">
        <f t="shared" si="353"/>
        <v>0</v>
      </c>
    </row>
    <row r="833" spans="1:8" outlineLevel="1" x14ac:dyDescent="0.25">
      <c r="B833" s="4"/>
      <c r="C833" s="20">
        <v>9</v>
      </c>
      <c r="D833" s="44"/>
      <c r="E833" s="44"/>
      <c r="F833" s="44"/>
      <c r="G833" s="31">
        <f t="shared" si="352"/>
        <v>0</v>
      </c>
      <c r="H833" s="31">
        <f t="shared" si="353"/>
        <v>0</v>
      </c>
    </row>
    <row r="834" spans="1:8" outlineLevel="1" x14ac:dyDescent="0.25">
      <c r="B834" s="4"/>
      <c r="C834" s="20">
        <v>10</v>
      </c>
      <c r="D834" s="44"/>
      <c r="E834" s="44"/>
      <c r="F834" s="44"/>
      <c r="G834" s="31">
        <f t="shared" si="352"/>
        <v>0</v>
      </c>
      <c r="H834" s="31">
        <f t="shared" si="353"/>
        <v>0</v>
      </c>
    </row>
    <row r="835" spans="1:8" outlineLevel="1" x14ac:dyDescent="0.25">
      <c r="B835" s="4"/>
      <c r="C835" s="20">
        <v>11</v>
      </c>
      <c r="D835" s="44"/>
      <c r="E835" s="44"/>
      <c r="F835" s="44"/>
      <c r="G835" s="31">
        <f t="shared" si="352"/>
        <v>0</v>
      </c>
      <c r="H835" s="31">
        <f t="shared" si="353"/>
        <v>0</v>
      </c>
    </row>
    <row r="836" spans="1:8" outlineLevel="1" x14ac:dyDescent="0.25">
      <c r="B836" s="4"/>
      <c r="C836" s="20">
        <v>12</v>
      </c>
      <c r="D836" s="44"/>
      <c r="E836" s="44"/>
      <c r="F836" s="44"/>
      <c r="G836" s="31">
        <f t="shared" si="352"/>
        <v>0</v>
      </c>
      <c r="H836" s="31">
        <f t="shared" si="353"/>
        <v>0</v>
      </c>
    </row>
    <row r="837" spans="1:8" outlineLevel="1" x14ac:dyDescent="0.25">
      <c r="B837" s="4"/>
      <c r="C837" s="20">
        <v>13</v>
      </c>
      <c r="D837" s="44"/>
      <c r="E837" s="44"/>
      <c r="F837" s="44"/>
      <c r="G837" s="31">
        <f t="shared" si="352"/>
        <v>0</v>
      </c>
      <c r="H837" s="31">
        <f t="shared" si="353"/>
        <v>0</v>
      </c>
    </row>
    <row r="838" spans="1:8" outlineLevel="1" x14ac:dyDescent="0.25">
      <c r="B838" s="4"/>
      <c r="C838" s="20">
        <v>14</v>
      </c>
      <c r="D838" s="44"/>
      <c r="E838" s="44"/>
      <c r="F838" s="44"/>
      <c r="G838" s="31">
        <f t="shared" si="352"/>
        <v>0</v>
      </c>
      <c r="H838" s="31">
        <f t="shared" si="353"/>
        <v>0</v>
      </c>
    </row>
    <row r="839" spans="1:8" outlineLevel="1" x14ac:dyDescent="0.25">
      <c r="B839" s="4"/>
      <c r="C839" s="20">
        <v>15</v>
      </c>
      <c r="D839" s="44"/>
      <c r="E839" s="44"/>
      <c r="F839" s="44"/>
      <c r="G839" s="31">
        <f t="shared" si="352"/>
        <v>0</v>
      </c>
      <c r="H839" s="31">
        <f t="shared" si="353"/>
        <v>0</v>
      </c>
    </row>
    <row r="840" spans="1:8" outlineLevel="1" x14ac:dyDescent="0.25">
      <c r="B840" s="4"/>
      <c r="C840" s="20">
        <v>16</v>
      </c>
      <c r="D840" s="44"/>
      <c r="E840" s="44"/>
      <c r="F840" s="44"/>
      <c r="G840" s="31">
        <f t="shared" si="352"/>
        <v>0</v>
      </c>
      <c r="H840" s="31">
        <f t="shared" si="353"/>
        <v>0</v>
      </c>
    </row>
    <row r="841" spans="1:8" outlineLevel="1" x14ac:dyDescent="0.25">
      <c r="B841" s="4"/>
      <c r="C841" s="20">
        <v>17</v>
      </c>
      <c r="D841" s="44"/>
      <c r="E841" s="44"/>
      <c r="F841" s="44"/>
      <c r="G841" s="31">
        <f t="shared" si="352"/>
        <v>0</v>
      </c>
      <c r="H841" s="31">
        <f t="shared" si="353"/>
        <v>0</v>
      </c>
    </row>
    <row r="842" spans="1:8" outlineLevel="1" x14ac:dyDescent="0.25">
      <c r="B842" s="4"/>
      <c r="C842" s="20">
        <v>18</v>
      </c>
      <c r="D842" s="44"/>
      <c r="E842" s="44"/>
      <c r="F842" s="44"/>
      <c r="G842" s="31">
        <f t="shared" si="352"/>
        <v>0</v>
      </c>
      <c r="H842" s="31">
        <f t="shared" si="353"/>
        <v>0</v>
      </c>
    </row>
    <row r="843" spans="1:8" outlineLevel="1" x14ac:dyDescent="0.25">
      <c r="B843" s="4"/>
      <c r="C843" s="20">
        <v>19</v>
      </c>
      <c r="D843" s="44"/>
      <c r="E843" s="44"/>
      <c r="F843" s="44"/>
      <c r="G843" s="31">
        <f t="shared" si="352"/>
        <v>0</v>
      </c>
      <c r="H843" s="31">
        <f t="shared" si="353"/>
        <v>0</v>
      </c>
    </row>
    <row r="844" spans="1:8" outlineLevel="1" x14ac:dyDescent="0.25">
      <c r="B844" s="4"/>
      <c r="C844" s="20">
        <v>20</v>
      </c>
      <c r="D844" s="44"/>
      <c r="E844" s="44"/>
      <c r="F844" s="44"/>
      <c r="G844" s="31">
        <f t="shared" si="352"/>
        <v>0</v>
      </c>
      <c r="H844" s="31">
        <f t="shared" si="353"/>
        <v>0</v>
      </c>
    </row>
    <row r="845" spans="1:8" outlineLevel="1" x14ac:dyDescent="0.25">
      <c r="A845" s="20" t="s">
        <v>0</v>
      </c>
      <c r="B845" s="38" t="str">
        <f>'Aggregated Ava Portfolio'!B111</f>
        <v>Livermore Maintenance Service Center</v>
      </c>
      <c r="C845" s="32" t="s">
        <v>121</v>
      </c>
      <c r="D845" s="33">
        <f>SUM(D825:D844)</f>
        <v>0</v>
      </c>
      <c r="E845" s="33">
        <f t="shared" ref="E845" si="354">SUM(E825:E844)</f>
        <v>0</v>
      </c>
      <c r="F845" s="33">
        <f t="shared" ref="F845" si="355">SUM(F825:F844)</f>
        <v>0</v>
      </c>
      <c r="G845" s="33">
        <f t="shared" ref="G845" si="356">SUM(G825:G844)</f>
        <v>0</v>
      </c>
      <c r="H845" s="33">
        <f>H844</f>
        <v>0</v>
      </c>
    </row>
    <row r="846" spans="1:8" outlineLevel="1" x14ac:dyDescent="0.25">
      <c r="B846" s="4"/>
      <c r="C846" s="36"/>
      <c r="D846" s="37"/>
      <c r="E846" s="37"/>
      <c r="F846" s="37"/>
      <c r="G846" s="37"/>
      <c r="H846" s="37"/>
    </row>
    <row r="847" spans="1:8" outlineLevel="1" x14ac:dyDescent="0.25">
      <c r="B847" s="4"/>
      <c r="C847" s="30" t="s">
        <v>115</v>
      </c>
      <c r="D847" s="30" t="s">
        <v>116</v>
      </c>
      <c r="E847" s="30" t="s">
        <v>117</v>
      </c>
      <c r="F847" s="30" t="s">
        <v>118</v>
      </c>
      <c r="G847" s="30" t="s">
        <v>119</v>
      </c>
      <c r="H847" s="30" t="s">
        <v>120</v>
      </c>
    </row>
    <row r="848" spans="1:8" outlineLevel="1" x14ac:dyDescent="0.25">
      <c r="C848" s="20">
        <v>1</v>
      </c>
      <c r="D848" s="44"/>
      <c r="E848" s="44"/>
      <c r="F848" s="44"/>
      <c r="G848" s="31">
        <f>E848-F848-D848</f>
        <v>0</v>
      </c>
      <c r="H848" s="31">
        <f>G848</f>
        <v>0</v>
      </c>
    </row>
    <row r="849" spans="2:8" outlineLevel="1" x14ac:dyDescent="0.25">
      <c r="B849" s="4"/>
      <c r="C849" s="20">
        <v>2</v>
      </c>
      <c r="D849" s="44"/>
      <c r="E849" s="44"/>
      <c r="F849" s="44"/>
      <c r="G849" s="31">
        <f t="shared" ref="G849:G867" si="357">E849-F849-D849</f>
        <v>0</v>
      </c>
      <c r="H849" s="31">
        <f>G849+H848</f>
        <v>0</v>
      </c>
    </row>
    <row r="850" spans="2:8" outlineLevel="1" x14ac:dyDescent="0.25">
      <c r="B850" s="4"/>
      <c r="C850" s="20">
        <v>3</v>
      </c>
      <c r="D850" s="44"/>
      <c r="E850" s="44"/>
      <c r="F850" s="44"/>
      <c r="G850" s="31">
        <f t="shared" si="357"/>
        <v>0</v>
      </c>
      <c r="H850" s="31">
        <f t="shared" ref="H850:H867" si="358">G850+H849</f>
        <v>0</v>
      </c>
    </row>
    <row r="851" spans="2:8" outlineLevel="1" x14ac:dyDescent="0.25">
      <c r="B851" s="4"/>
      <c r="C851" s="20">
        <v>4</v>
      </c>
      <c r="D851" s="44"/>
      <c r="E851" s="44"/>
      <c r="F851" s="44"/>
      <c r="G851" s="31">
        <f t="shared" si="357"/>
        <v>0</v>
      </c>
      <c r="H851" s="31">
        <f t="shared" si="358"/>
        <v>0</v>
      </c>
    </row>
    <row r="852" spans="2:8" outlineLevel="1" x14ac:dyDescent="0.25">
      <c r="B852" s="4"/>
      <c r="C852" s="20">
        <v>5</v>
      </c>
      <c r="D852" s="44"/>
      <c r="E852" s="44"/>
      <c r="F852" s="44"/>
      <c r="G852" s="31">
        <f t="shared" si="357"/>
        <v>0</v>
      </c>
      <c r="H852" s="31">
        <f t="shared" si="358"/>
        <v>0</v>
      </c>
    </row>
    <row r="853" spans="2:8" outlineLevel="1" x14ac:dyDescent="0.25">
      <c r="B853" s="4"/>
      <c r="C853" s="20">
        <v>6</v>
      </c>
      <c r="D853" s="44"/>
      <c r="E853" s="44"/>
      <c r="F853" s="44"/>
      <c r="G853" s="31">
        <f t="shared" si="357"/>
        <v>0</v>
      </c>
      <c r="H853" s="31">
        <f t="shared" si="358"/>
        <v>0</v>
      </c>
    </row>
    <row r="854" spans="2:8" outlineLevel="1" x14ac:dyDescent="0.25">
      <c r="B854" s="4"/>
      <c r="C854" s="20">
        <v>7</v>
      </c>
      <c r="D854" s="44"/>
      <c r="E854" s="44"/>
      <c r="F854" s="44"/>
      <c r="G854" s="31">
        <f t="shared" si="357"/>
        <v>0</v>
      </c>
      <c r="H854" s="31">
        <f t="shared" si="358"/>
        <v>0</v>
      </c>
    </row>
    <row r="855" spans="2:8" outlineLevel="1" x14ac:dyDescent="0.25">
      <c r="B855" s="4"/>
      <c r="C855" s="20">
        <v>8</v>
      </c>
      <c r="D855" s="44"/>
      <c r="E855" s="44"/>
      <c r="F855" s="44"/>
      <c r="G855" s="31">
        <f t="shared" si="357"/>
        <v>0</v>
      </c>
      <c r="H855" s="31">
        <f t="shared" si="358"/>
        <v>0</v>
      </c>
    </row>
    <row r="856" spans="2:8" outlineLevel="1" x14ac:dyDescent="0.25">
      <c r="B856" s="4"/>
      <c r="C856" s="20">
        <v>9</v>
      </c>
      <c r="D856" s="44"/>
      <c r="E856" s="44"/>
      <c r="F856" s="44"/>
      <c r="G856" s="31">
        <f t="shared" si="357"/>
        <v>0</v>
      </c>
      <c r="H856" s="31">
        <f t="shared" si="358"/>
        <v>0</v>
      </c>
    </row>
    <row r="857" spans="2:8" outlineLevel="1" x14ac:dyDescent="0.25">
      <c r="B857" s="4"/>
      <c r="C857" s="20">
        <v>10</v>
      </c>
      <c r="D857" s="44"/>
      <c r="E857" s="44"/>
      <c r="F857" s="44"/>
      <c r="G857" s="31">
        <f t="shared" si="357"/>
        <v>0</v>
      </c>
      <c r="H857" s="31">
        <f t="shared" si="358"/>
        <v>0</v>
      </c>
    </row>
    <row r="858" spans="2:8" outlineLevel="1" x14ac:dyDescent="0.25">
      <c r="B858" s="4"/>
      <c r="C858" s="20">
        <v>11</v>
      </c>
      <c r="D858" s="44"/>
      <c r="E858" s="44"/>
      <c r="F858" s="44"/>
      <c r="G858" s="31">
        <f t="shared" si="357"/>
        <v>0</v>
      </c>
      <c r="H858" s="31">
        <f t="shared" si="358"/>
        <v>0</v>
      </c>
    </row>
    <row r="859" spans="2:8" outlineLevel="1" x14ac:dyDescent="0.25">
      <c r="B859" s="4"/>
      <c r="C859" s="20">
        <v>12</v>
      </c>
      <c r="D859" s="44"/>
      <c r="E859" s="44"/>
      <c r="F859" s="44"/>
      <c r="G859" s="31">
        <f t="shared" si="357"/>
        <v>0</v>
      </c>
      <c r="H859" s="31">
        <f t="shared" si="358"/>
        <v>0</v>
      </c>
    </row>
    <row r="860" spans="2:8" outlineLevel="1" x14ac:dyDescent="0.25">
      <c r="B860" s="4"/>
      <c r="C860" s="20">
        <v>13</v>
      </c>
      <c r="D860" s="44"/>
      <c r="E860" s="44"/>
      <c r="F860" s="44"/>
      <c r="G860" s="31">
        <f t="shared" si="357"/>
        <v>0</v>
      </c>
      <c r="H860" s="31">
        <f t="shared" si="358"/>
        <v>0</v>
      </c>
    </row>
    <row r="861" spans="2:8" outlineLevel="1" x14ac:dyDescent="0.25">
      <c r="B861" s="4"/>
      <c r="C861" s="20">
        <v>14</v>
      </c>
      <c r="D861" s="44"/>
      <c r="E861" s="44"/>
      <c r="F861" s="44"/>
      <c r="G861" s="31">
        <f t="shared" si="357"/>
        <v>0</v>
      </c>
      <c r="H861" s="31">
        <f t="shared" si="358"/>
        <v>0</v>
      </c>
    </row>
    <row r="862" spans="2:8" outlineLevel="1" x14ac:dyDescent="0.25">
      <c r="B862" s="4"/>
      <c r="C862" s="20">
        <v>15</v>
      </c>
      <c r="D862" s="44"/>
      <c r="E862" s="44"/>
      <c r="F862" s="44"/>
      <c r="G862" s="31">
        <f t="shared" si="357"/>
        <v>0</v>
      </c>
      <c r="H862" s="31">
        <f t="shared" si="358"/>
        <v>0</v>
      </c>
    </row>
    <row r="863" spans="2:8" outlineLevel="1" x14ac:dyDescent="0.25">
      <c r="B863" s="4"/>
      <c r="C863" s="20">
        <v>16</v>
      </c>
      <c r="D863" s="44"/>
      <c r="E863" s="44"/>
      <c r="F863" s="44"/>
      <c r="G863" s="31">
        <f t="shared" si="357"/>
        <v>0</v>
      </c>
      <c r="H863" s="31">
        <f t="shared" si="358"/>
        <v>0</v>
      </c>
    </row>
    <row r="864" spans="2:8" outlineLevel="1" x14ac:dyDescent="0.25">
      <c r="B864" s="4"/>
      <c r="C864" s="20">
        <v>17</v>
      </c>
      <c r="D864" s="44"/>
      <c r="E864" s="44"/>
      <c r="F864" s="44"/>
      <c r="G864" s="31">
        <f t="shared" si="357"/>
        <v>0</v>
      </c>
      <c r="H864" s="31">
        <f t="shared" si="358"/>
        <v>0</v>
      </c>
    </row>
    <row r="865" spans="1:8" outlineLevel="1" x14ac:dyDescent="0.25">
      <c r="B865" s="4"/>
      <c r="C865" s="20">
        <v>18</v>
      </c>
      <c r="D865" s="44"/>
      <c r="E865" s="44"/>
      <c r="F865" s="44"/>
      <c r="G865" s="31">
        <f t="shared" si="357"/>
        <v>0</v>
      </c>
      <c r="H865" s="31">
        <f t="shared" si="358"/>
        <v>0</v>
      </c>
    </row>
    <row r="866" spans="1:8" outlineLevel="1" x14ac:dyDescent="0.25">
      <c r="B866" s="4"/>
      <c r="C866" s="20">
        <v>19</v>
      </c>
      <c r="D866" s="44"/>
      <c r="E866" s="44"/>
      <c r="F866" s="44"/>
      <c r="G866" s="31">
        <f t="shared" si="357"/>
        <v>0</v>
      </c>
      <c r="H866" s="31">
        <f t="shared" si="358"/>
        <v>0</v>
      </c>
    </row>
    <row r="867" spans="1:8" outlineLevel="1" x14ac:dyDescent="0.25">
      <c r="B867" s="4"/>
      <c r="C867" s="20">
        <v>20</v>
      </c>
      <c r="D867" s="44"/>
      <c r="E867" s="44"/>
      <c r="F867" s="44"/>
      <c r="G867" s="31">
        <f t="shared" si="357"/>
        <v>0</v>
      </c>
      <c r="H867" s="31">
        <f t="shared" si="358"/>
        <v>0</v>
      </c>
    </row>
    <row r="868" spans="1:8" outlineLevel="1" x14ac:dyDescent="0.25">
      <c r="A868" s="20" t="s">
        <v>0</v>
      </c>
      <c r="B868" s="38" t="str">
        <f>'Aggregated Ava Portfolio'!B112</f>
        <v>Livermore Police Station</v>
      </c>
      <c r="C868" s="32" t="s">
        <v>121</v>
      </c>
      <c r="D868" s="33">
        <f>SUM(D848:D867)</f>
        <v>0</v>
      </c>
      <c r="E868" s="33">
        <f t="shared" ref="E868:G868" si="359">SUM(E848:E867)</f>
        <v>0</v>
      </c>
      <c r="F868" s="33">
        <f t="shared" si="359"/>
        <v>0</v>
      </c>
      <c r="G868" s="33">
        <f t="shared" si="359"/>
        <v>0</v>
      </c>
      <c r="H868" s="33">
        <f>H867</f>
        <v>0</v>
      </c>
    </row>
    <row r="870" spans="1:8" s="29" customFormat="1" x14ac:dyDescent="0.25">
      <c r="A870" s="20" t="s">
        <v>0</v>
      </c>
      <c r="B870" s="28" t="s">
        <v>127</v>
      </c>
    </row>
    <row r="871" spans="1:8" outlineLevel="1" x14ac:dyDescent="0.25"/>
    <row r="872" spans="1:8" outlineLevel="1" x14ac:dyDescent="0.25">
      <c r="A872" s="20"/>
      <c r="B872" s="4"/>
      <c r="C872" s="42" t="str">
        <f>TEXT(B870,"")&amp;" Roll Up"</f>
        <v>Oakland Core Portfolio Roll Up</v>
      </c>
      <c r="D872" s="43"/>
      <c r="E872" s="43"/>
      <c r="F872" s="43"/>
      <c r="G872" s="43"/>
      <c r="H872" s="43"/>
    </row>
    <row r="873" spans="1:8" outlineLevel="1" x14ac:dyDescent="0.25">
      <c r="A873" s="20"/>
      <c r="B873" s="4"/>
    </row>
    <row r="874" spans="1:8" outlineLevel="1" x14ac:dyDescent="0.25">
      <c r="A874" s="20"/>
      <c r="B874" s="4"/>
      <c r="C874" s="30" t="s">
        <v>115</v>
      </c>
      <c r="D874" s="30" t="s">
        <v>116</v>
      </c>
      <c r="E874" s="30" t="s">
        <v>117</v>
      </c>
      <c r="F874" s="30" t="s">
        <v>118</v>
      </c>
      <c r="G874" s="30" t="s">
        <v>119</v>
      </c>
      <c r="H874" s="30" t="s">
        <v>120</v>
      </c>
    </row>
    <row r="875" spans="1:8" outlineLevel="1" x14ac:dyDescent="0.25">
      <c r="A875" s="20"/>
      <c r="B875" s="4"/>
      <c r="C875" s="20">
        <v>1</v>
      </c>
      <c r="D875" s="45">
        <f>SUM(D898,D921,D944,D967,D990,D1013,D1036,D1059,D1082,D1105,D1128)</f>
        <v>0</v>
      </c>
      <c r="E875" s="45">
        <f t="shared" ref="E875:F875" si="360">SUM(E898,E921,E944,E967,E990,E1013,E1036,E1059,E1082,E1105,E1128)</f>
        <v>0</v>
      </c>
      <c r="F875" s="45">
        <f t="shared" si="360"/>
        <v>0</v>
      </c>
      <c r="G875" s="45">
        <f t="shared" ref="G875" si="361">SUM(G898,G921,G944,G967,G990,G1013,G1036,G1059,G1082,G1105,G1128)</f>
        <v>0</v>
      </c>
      <c r="H875" s="31">
        <f>G875</f>
        <v>0</v>
      </c>
    </row>
    <row r="876" spans="1:8" outlineLevel="1" x14ac:dyDescent="0.25">
      <c r="A876" s="20"/>
      <c r="B876" s="4"/>
      <c r="C876" s="20">
        <v>2</v>
      </c>
      <c r="D876" s="45">
        <f t="shared" ref="D876:F876" si="362">SUM(D899,D922,D945,D968,D991,D1014,D1037,D1060,D1083,D1106,D1129)</f>
        <v>0</v>
      </c>
      <c r="E876" s="45">
        <f t="shared" si="362"/>
        <v>0</v>
      </c>
      <c r="F876" s="45">
        <f t="shared" si="362"/>
        <v>0</v>
      </c>
      <c r="G876" s="45">
        <f t="shared" ref="G876" si="363">SUM(G899,G922,G945,G968,G991,G1014,G1037,G1060,G1083,G1106,G1129)</f>
        <v>0</v>
      </c>
      <c r="H876" s="31">
        <f>G876+H875</f>
        <v>0</v>
      </c>
    </row>
    <row r="877" spans="1:8" outlineLevel="1" x14ac:dyDescent="0.25">
      <c r="A877" s="20"/>
      <c r="B877" s="4"/>
      <c r="C877" s="20">
        <v>3</v>
      </c>
      <c r="D877" s="45">
        <f t="shared" ref="D877:F877" si="364">SUM(D900,D923,D946,D969,D992,D1015,D1038,D1061,D1084,D1107,D1130)</f>
        <v>0</v>
      </c>
      <c r="E877" s="45">
        <f t="shared" si="364"/>
        <v>0</v>
      </c>
      <c r="F877" s="45">
        <f t="shared" si="364"/>
        <v>0</v>
      </c>
      <c r="G877" s="45">
        <f t="shared" ref="G877" si="365">SUM(G900,G923,G946,G969,G992,G1015,G1038,G1061,G1084,G1107,G1130)</f>
        <v>0</v>
      </c>
      <c r="H877" s="31">
        <f t="shared" ref="H877:H894" si="366">G877+H876</f>
        <v>0</v>
      </c>
    </row>
    <row r="878" spans="1:8" outlineLevel="1" x14ac:dyDescent="0.25">
      <c r="A878" s="20"/>
      <c r="B878" s="4"/>
      <c r="C878" s="20">
        <v>4</v>
      </c>
      <c r="D878" s="45">
        <f t="shared" ref="D878:F878" si="367">SUM(D901,D924,D947,D970,D993,D1016,D1039,D1062,D1085,D1108,D1131)</f>
        <v>0</v>
      </c>
      <c r="E878" s="45">
        <f t="shared" si="367"/>
        <v>0</v>
      </c>
      <c r="F878" s="45">
        <f t="shared" si="367"/>
        <v>0</v>
      </c>
      <c r="G878" s="45">
        <f t="shared" ref="G878" si="368">SUM(G901,G924,G947,G970,G993,G1016,G1039,G1062,G1085,G1108,G1131)</f>
        <v>0</v>
      </c>
      <c r="H878" s="31">
        <f t="shared" si="366"/>
        <v>0</v>
      </c>
    </row>
    <row r="879" spans="1:8" outlineLevel="1" x14ac:dyDescent="0.25">
      <c r="A879" s="20"/>
      <c r="B879" s="4"/>
      <c r="C879" s="20">
        <v>5</v>
      </c>
      <c r="D879" s="45">
        <f t="shared" ref="D879:F879" si="369">SUM(D902,D925,D948,D971,D994,D1017,D1040,D1063,D1086,D1109,D1132)</f>
        <v>0</v>
      </c>
      <c r="E879" s="45">
        <f t="shared" si="369"/>
        <v>0</v>
      </c>
      <c r="F879" s="45">
        <f t="shared" si="369"/>
        <v>0</v>
      </c>
      <c r="G879" s="45">
        <f t="shared" ref="G879" si="370">SUM(G902,G925,G948,G971,G994,G1017,G1040,G1063,G1086,G1109,G1132)</f>
        <v>0</v>
      </c>
      <c r="H879" s="31">
        <f t="shared" si="366"/>
        <v>0</v>
      </c>
    </row>
    <row r="880" spans="1:8" outlineLevel="1" x14ac:dyDescent="0.25">
      <c r="A880" s="20"/>
      <c r="B880" s="4"/>
      <c r="C880" s="20">
        <v>6</v>
      </c>
      <c r="D880" s="45">
        <f t="shared" ref="D880:F880" si="371">SUM(D903,D926,D949,D972,D995,D1018,D1041,D1064,D1087,D1110,D1133)</f>
        <v>0</v>
      </c>
      <c r="E880" s="45">
        <f t="shared" si="371"/>
        <v>0</v>
      </c>
      <c r="F880" s="45">
        <f t="shared" si="371"/>
        <v>0</v>
      </c>
      <c r="G880" s="45">
        <f t="shared" ref="G880" si="372">SUM(G903,G926,G949,G972,G995,G1018,G1041,G1064,G1087,G1110,G1133)</f>
        <v>0</v>
      </c>
      <c r="H880" s="31">
        <f t="shared" si="366"/>
        <v>0</v>
      </c>
    </row>
    <row r="881" spans="1:8" outlineLevel="1" x14ac:dyDescent="0.25">
      <c r="A881" s="20"/>
      <c r="B881" s="4"/>
      <c r="C881" s="20">
        <v>7</v>
      </c>
      <c r="D881" s="45">
        <f t="shared" ref="D881:F881" si="373">SUM(D904,D927,D950,D973,D996,D1019,D1042,D1065,D1088,D1111,D1134)</f>
        <v>0</v>
      </c>
      <c r="E881" s="45">
        <f t="shared" si="373"/>
        <v>0</v>
      </c>
      <c r="F881" s="45">
        <f t="shared" si="373"/>
        <v>0</v>
      </c>
      <c r="G881" s="45">
        <f t="shared" ref="G881" si="374">SUM(G904,G927,G950,G973,G996,G1019,G1042,G1065,G1088,G1111,G1134)</f>
        <v>0</v>
      </c>
      <c r="H881" s="31">
        <f t="shared" si="366"/>
        <v>0</v>
      </c>
    </row>
    <row r="882" spans="1:8" outlineLevel="1" x14ac:dyDescent="0.25">
      <c r="A882" s="20"/>
      <c r="B882" s="4"/>
      <c r="C882" s="20">
        <v>8</v>
      </c>
      <c r="D882" s="45">
        <f t="shared" ref="D882:F882" si="375">SUM(D905,D928,D951,D974,D997,D1020,D1043,D1066,D1089,D1112,D1135)</f>
        <v>0</v>
      </c>
      <c r="E882" s="45">
        <f t="shared" si="375"/>
        <v>0</v>
      </c>
      <c r="F882" s="45">
        <f t="shared" si="375"/>
        <v>0</v>
      </c>
      <c r="G882" s="45">
        <f t="shared" ref="G882" si="376">SUM(G905,G928,G951,G974,G997,G1020,G1043,G1066,G1089,G1112,G1135)</f>
        <v>0</v>
      </c>
      <c r="H882" s="31">
        <f t="shared" si="366"/>
        <v>0</v>
      </c>
    </row>
    <row r="883" spans="1:8" outlineLevel="1" x14ac:dyDescent="0.25">
      <c r="A883" s="20"/>
      <c r="B883" s="4"/>
      <c r="C883" s="20">
        <v>9</v>
      </c>
      <c r="D883" s="45">
        <f t="shared" ref="D883:F883" si="377">SUM(D906,D929,D952,D975,D998,D1021,D1044,D1067,D1090,D1113,D1136)</f>
        <v>0</v>
      </c>
      <c r="E883" s="45">
        <f t="shared" si="377"/>
        <v>0</v>
      </c>
      <c r="F883" s="45">
        <f t="shared" si="377"/>
        <v>0</v>
      </c>
      <c r="G883" s="45">
        <f t="shared" ref="G883" si="378">SUM(G906,G929,G952,G975,G998,G1021,G1044,G1067,G1090,G1113,G1136)</f>
        <v>0</v>
      </c>
      <c r="H883" s="31">
        <f t="shared" si="366"/>
        <v>0</v>
      </c>
    </row>
    <row r="884" spans="1:8" outlineLevel="1" x14ac:dyDescent="0.25">
      <c r="A884" s="20"/>
      <c r="B884" s="4"/>
      <c r="C884" s="20">
        <v>10</v>
      </c>
      <c r="D884" s="45">
        <f t="shared" ref="D884:F884" si="379">SUM(D907,D930,D953,D976,D999,D1022,D1045,D1068,D1091,D1114,D1137)</f>
        <v>0</v>
      </c>
      <c r="E884" s="45">
        <f t="shared" si="379"/>
        <v>0</v>
      </c>
      <c r="F884" s="45">
        <f t="shared" si="379"/>
        <v>0</v>
      </c>
      <c r="G884" s="45">
        <f t="shared" ref="G884" si="380">SUM(G907,G930,G953,G976,G999,G1022,G1045,G1068,G1091,G1114,G1137)</f>
        <v>0</v>
      </c>
      <c r="H884" s="31">
        <f t="shared" si="366"/>
        <v>0</v>
      </c>
    </row>
    <row r="885" spans="1:8" outlineLevel="1" x14ac:dyDescent="0.25">
      <c r="A885" s="20"/>
      <c r="B885" s="4"/>
      <c r="C885" s="20">
        <v>11</v>
      </c>
      <c r="D885" s="45">
        <f t="shared" ref="D885:F885" si="381">SUM(D908,D931,D954,D977,D1000,D1023,D1046,D1069,D1092,D1115,D1138)</f>
        <v>0</v>
      </c>
      <c r="E885" s="45">
        <f t="shared" si="381"/>
        <v>0</v>
      </c>
      <c r="F885" s="45">
        <f t="shared" si="381"/>
        <v>0</v>
      </c>
      <c r="G885" s="45">
        <f t="shared" ref="G885" si="382">SUM(G908,G931,G954,G977,G1000,G1023,G1046,G1069,G1092,G1115,G1138)</f>
        <v>0</v>
      </c>
      <c r="H885" s="31">
        <f t="shared" si="366"/>
        <v>0</v>
      </c>
    </row>
    <row r="886" spans="1:8" outlineLevel="1" x14ac:dyDescent="0.25">
      <c r="A886" s="20"/>
      <c r="B886" s="4"/>
      <c r="C886" s="20">
        <v>12</v>
      </c>
      <c r="D886" s="45">
        <f t="shared" ref="D886:F886" si="383">SUM(D909,D932,D955,D978,D1001,D1024,D1047,D1070,D1093,D1116,D1139)</f>
        <v>0</v>
      </c>
      <c r="E886" s="45">
        <f t="shared" si="383"/>
        <v>0</v>
      </c>
      <c r="F886" s="45">
        <f t="shared" si="383"/>
        <v>0</v>
      </c>
      <c r="G886" s="45">
        <f t="shared" ref="G886" si="384">SUM(G909,G932,G955,G978,G1001,G1024,G1047,G1070,G1093,G1116,G1139)</f>
        <v>0</v>
      </c>
      <c r="H886" s="31">
        <f t="shared" si="366"/>
        <v>0</v>
      </c>
    </row>
    <row r="887" spans="1:8" outlineLevel="1" x14ac:dyDescent="0.25">
      <c r="A887" s="20"/>
      <c r="B887" s="4"/>
      <c r="C887" s="20">
        <v>13</v>
      </c>
      <c r="D887" s="45">
        <f t="shared" ref="D887:F887" si="385">SUM(D910,D933,D956,D979,D1002,D1025,D1048,D1071,D1094,D1117,D1140)</f>
        <v>0</v>
      </c>
      <c r="E887" s="45">
        <f t="shared" si="385"/>
        <v>0</v>
      </c>
      <c r="F887" s="45">
        <f t="shared" si="385"/>
        <v>0</v>
      </c>
      <c r="G887" s="45">
        <f t="shared" ref="G887" si="386">SUM(G910,G933,G956,G979,G1002,G1025,G1048,G1071,G1094,G1117,G1140)</f>
        <v>0</v>
      </c>
      <c r="H887" s="31">
        <f t="shared" si="366"/>
        <v>0</v>
      </c>
    </row>
    <row r="888" spans="1:8" outlineLevel="1" x14ac:dyDescent="0.25">
      <c r="A888" s="20"/>
      <c r="B888" s="4"/>
      <c r="C888" s="20">
        <v>14</v>
      </c>
      <c r="D888" s="45">
        <f t="shared" ref="D888:F888" si="387">SUM(D911,D934,D957,D980,D1003,D1026,D1049,D1072,D1095,D1118,D1141)</f>
        <v>0</v>
      </c>
      <c r="E888" s="45">
        <f t="shared" si="387"/>
        <v>0</v>
      </c>
      <c r="F888" s="45">
        <f t="shared" si="387"/>
        <v>0</v>
      </c>
      <c r="G888" s="45">
        <f t="shared" ref="G888" si="388">SUM(G911,G934,G957,G980,G1003,G1026,G1049,G1072,G1095,G1118,G1141)</f>
        <v>0</v>
      </c>
      <c r="H888" s="31">
        <f t="shared" si="366"/>
        <v>0</v>
      </c>
    </row>
    <row r="889" spans="1:8" outlineLevel="1" x14ac:dyDescent="0.25">
      <c r="A889" s="20"/>
      <c r="B889" s="4"/>
      <c r="C889" s="20">
        <v>15</v>
      </c>
      <c r="D889" s="45">
        <f t="shared" ref="D889:F889" si="389">SUM(D912,D935,D958,D981,D1004,D1027,D1050,D1073,D1096,D1119,D1142)</f>
        <v>0</v>
      </c>
      <c r="E889" s="45">
        <f t="shared" si="389"/>
        <v>0</v>
      </c>
      <c r="F889" s="45">
        <f t="shared" si="389"/>
        <v>0</v>
      </c>
      <c r="G889" s="45">
        <f t="shared" ref="G889" si="390">SUM(G912,G935,G958,G981,G1004,G1027,G1050,G1073,G1096,G1119,G1142)</f>
        <v>0</v>
      </c>
      <c r="H889" s="31">
        <f t="shared" si="366"/>
        <v>0</v>
      </c>
    </row>
    <row r="890" spans="1:8" outlineLevel="1" x14ac:dyDescent="0.25">
      <c r="A890" s="20"/>
      <c r="B890" s="4"/>
      <c r="C890" s="20">
        <v>16</v>
      </c>
      <c r="D890" s="45">
        <f t="shared" ref="D890:F890" si="391">SUM(D913,D936,D959,D982,D1005,D1028,D1051,D1074,D1097,D1120,D1143)</f>
        <v>0</v>
      </c>
      <c r="E890" s="45">
        <f t="shared" si="391"/>
        <v>0</v>
      </c>
      <c r="F890" s="45">
        <f t="shared" si="391"/>
        <v>0</v>
      </c>
      <c r="G890" s="45">
        <f t="shared" ref="G890" si="392">SUM(G913,G936,G959,G982,G1005,G1028,G1051,G1074,G1097,G1120,G1143)</f>
        <v>0</v>
      </c>
      <c r="H890" s="31">
        <f t="shared" si="366"/>
        <v>0</v>
      </c>
    </row>
    <row r="891" spans="1:8" outlineLevel="1" x14ac:dyDescent="0.25">
      <c r="A891" s="20"/>
      <c r="B891" s="4"/>
      <c r="C891" s="20">
        <v>17</v>
      </c>
      <c r="D891" s="45">
        <f t="shared" ref="D891:F891" si="393">SUM(D914,D937,D960,D983,D1006,D1029,D1052,D1075,D1098,D1121,D1144)</f>
        <v>0</v>
      </c>
      <c r="E891" s="45">
        <f t="shared" si="393"/>
        <v>0</v>
      </c>
      <c r="F891" s="45">
        <f t="shared" si="393"/>
        <v>0</v>
      </c>
      <c r="G891" s="45">
        <f t="shared" ref="G891" si="394">SUM(G914,G937,G960,G983,G1006,G1029,G1052,G1075,G1098,G1121,G1144)</f>
        <v>0</v>
      </c>
      <c r="H891" s="31">
        <f t="shared" si="366"/>
        <v>0</v>
      </c>
    </row>
    <row r="892" spans="1:8" outlineLevel="1" x14ac:dyDescent="0.25">
      <c r="A892" s="20"/>
      <c r="B892" s="4"/>
      <c r="C892" s="20">
        <v>18</v>
      </c>
      <c r="D892" s="45">
        <f t="shared" ref="D892:F892" si="395">SUM(D915,D938,D961,D984,D1007,D1030,D1053,D1076,D1099,D1122,D1145)</f>
        <v>0</v>
      </c>
      <c r="E892" s="45">
        <f t="shared" si="395"/>
        <v>0</v>
      </c>
      <c r="F892" s="45">
        <f t="shared" si="395"/>
        <v>0</v>
      </c>
      <c r="G892" s="45">
        <f t="shared" ref="G892" si="396">SUM(G915,G938,G961,G984,G1007,G1030,G1053,G1076,G1099,G1122,G1145)</f>
        <v>0</v>
      </c>
      <c r="H892" s="31">
        <f t="shared" si="366"/>
        <v>0</v>
      </c>
    </row>
    <row r="893" spans="1:8" outlineLevel="1" x14ac:dyDescent="0.25">
      <c r="A893" s="20"/>
      <c r="B893" s="4"/>
      <c r="C893" s="20">
        <v>19</v>
      </c>
      <c r="D893" s="45">
        <f t="shared" ref="D893:F893" si="397">SUM(D916,D939,D962,D985,D1008,D1031,D1054,D1077,D1100,D1123,D1146)</f>
        <v>0</v>
      </c>
      <c r="E893" s="45">
        <f t="shared" si="397"/>
        <v>0</v>
      </c>
      <c r="F893" s="45">
        <f t="shared" si="397"/>
        <v>0</v>
      </c>
      <c r="G893" s="45">
        <f t="shared" ref="G893" si="398">SUM(G916,G939,G962,G985,G1008,G1031,G1054,G1077,G1100,G1123,G1146)</f>
        <v>0</v>
      </c>
      <c r="H893" s="31">
        <f t="shared" si="366"/>
        <v>0</v>
      </c>
    </row>
    <row r="894" spans="1:8" outlineLevel="1" x14ac:dyDescent="0.25">
      <c r="A894" s="20"/>
      <c r="B894" s="4"/>
      <c r="C894" s="20">
        <v>20</v>
      </c>
      <c r="D894" s="45">
        <f t="shared" ref="D894:F894" si="399">SUM(D917,D940,D963,D986,D1009,D1032,D1055,D1078,D1101,D1124,D1147)</f>
        <v>0</v>
      </c>
      <c r="E894" s="45">
        <f t="shared" si="399"/>
        <v>0</v>
      </c>
      <c r="F894" s="45">
        <f t="shared" si="399"/>
        <v>0</v>
      </c>
      <c r="G894" s="45">
        <f t="shared" ref="G894" si="400">SUM(G917,G940,G963,G986,G1009,G1032,G1055,G1078,G1101,G1124,G1147)</f>
        <v>0</v>
      </c>
      <c r="H894" s="31">
        <f t="shared" si="366"/>
        <v>0</v>
      </c>
    </row>
    <row r="895" spans="1:8" outlineLevel="1" x14ac:dyDescent="0.25">
      <c r="A895" s="20" t="s">
        <v>0</v>
      </c>
      <c r="B895" s="4" t="str">
        <f>B870</f>
        <v>Oakland Core Portfolio</v>
      </c>
      <c r="C895" s="32" t="s">
        <v>121</v>
      </c>
      <c r="D895" s="33">
        <f>SUM(D875:D894)</f>
        <v>0</v>
      </c>
      <c r="E895" s="33">
        <f t="shared" ref="E895:G895" si="401">SUM(E875:E894)</f>
        <v>0</v>
      </c>
      <c r="F895" s="33">
        <f t="shared" si="401"/>
        <v>0</v>
      </c>
      <c r="G895" s="33">
        <f t="shared" si="401"/>
        <v>0</v>
      </c>
      <c r="H895" s="33">
        <f>H894</f>
        <v>0</v>
      </c>
    </row>
    <row r="896" spans="1:8" outlineLevel="1" x14ac:dyDescent="0.25"/>
    <row r="897" spans="2:8" outlineLevel="1" x14ac:dyDescent="0.25">
      <c r="B897" s="4"/>
      <c r="C897" s="30" t="s">
        <v>115</v>
      </c>
      <c r="D897" s="30" t="s">
        <v>116</v>
      </c>
      <c r="E897" s="30" t="s">
        <v>117</v>
      </c>
      <c r="F897" s="30" t="s">
        <v>118</v>
      </c>
      <c r="G897" s="30" t="s">
        <v>119</v>
      </c>
      <c r="H897" s="30" t="s">
        <v>120</v>
      </c>
    </row>
    <row r="898" spans="2:8" outlineLevel="1" x14ac:dyDescent="0.25">
      <c r="C898" s="20">
        <v>1</v>
      </c>
      <c r="D898" s="44"/>
      <c r="E898" s="44"/>
      <c r="F898" s="44"/>
      <c r="G898" s="31">
        <f>E898-F898-D898</f>
        <v>0</v>
      </c>
      <c r="H898" s="31">
        <f>G898</f>
        <v>0</v>
      </c>
    </row>
    <row r="899" spans="2:8" outlineLevel="1" x14ac:dyDescent="0.25">
      <c r="B899" s="4"/>
      <c r="C899" s="20">
        <v>2</v>
      </c>
      <c r="D899" s="44"/>
      <c r="E899" s="44"/>
      <c r="F899" s="44"/>
      <c r="G899" s="31">
        <f t="shared" ref="G899:G917" si="402">E899-F899-D899</f>
        <v>0</v>
      </c>
      <c r="H899" s="31">
        <f>G899+H898</f>
        <v>0</v>
      </c>
    </row>
    <row r="900" spans="2:8" outlineLevel="1" x14ac:dyDescent="0.25">
      <c r="B900" s="4"/>
      <c r="C900" s="20">
        <v>3</v>
      </c>
      <c r="D900" s="44"/>
      <c r="E900" s="44"/>
      <c r="F900" s="44"/>
      <c r="G900" s="31">
        <f t="shared" si="402"/>
        <v>0</v>
      </c>
      <c r="H900" s="31">
        <f t="shared" ref="H900:H917" si="403">G900+H899</f>
        <v>0</v>
      </c>
    </row>
    <row r="901" spans="2:8" outlineLevel="1" x14ac:dyDescent="0.25">
      <c r="B901" s="4"/>
      <c r="C901" s="20">
        <v>4</v>
      </c>
      <c r="D901" s="44"/>
      <c r="E901" s="44"/>
      <c r="F901" s="44"/>
      <c r="G901" s="31">
        <f t="shared" si="402"/>
        <v>0</v>
      </c>
      <c r="H901" s="31">
        <f t="shared" si="403"/>
        <v>0</v>
      </c>
    </row>
    <row r="902" spans="2:8" outlineLevel="1" x14ac:dyDescent="0.25">
      <c r="B902" s="4"/>
      <c r="C902" s="20">
        <v>5</v>
      </c>
      <c r="D902" s="44"/>
      <c r="E902" s="44"/>
      <c r="F902" s="44"/>
      <c r="G902" s="31">
        <f t="shared" si="402"/>
        <v>0</v>
      </c>
      <c r="H902" s="31">
        <f t="shared" si="403"/>
        <v>0</v>
      </c>
    </row>
    <row r="903" spans="2:8" outlineLevel="1" x14ac:dyDescent="0.25">
      <c r="B903" s="4"/>
      <c r="C903" s="20">
        <v>6</v>
      </c>
      <c r="D903" s="44"/>
      <c r="E903" s="44"/>
      <c r="F903" s="44"/>
      <c r="G903" s="31">
        <f t="shared" si="402"/>
        <v>0</v>
      </c>
      <c r="H903" s="31">
        <f t="shared" si="403"/>
        <v>0</v>
      </c>
    </row>
    <row r="904" spans="2:8" outlineLevel="1" x14ac:dyDescent="0.25">
      <c r="B904" s="4"/>
      <c r="C904" s="20">
        <v>7</v>
      </c>
      <c r="D904" s="44"/>
      <c r="E904" s="44"/>
      <c r="F904" s="44"/>
      <c r="G904" s="31">
        <f t="shared" si="402"/>
        <v>0</v>
      </c>
      <c r="H904" s="31">
        <f t="shared" si="403"/>
        <v>0</v>
      </c>
    </row>
    <row r="905" spans="2:8" outlineLevel="1" x14ac:dyDescent="0.25">
      <c r="B905" s="4"/>
      <c r="C905" s="20">
        <v>8</v>
      </c>
      <c r="D905" s="44"/>
      <c r="E905" s="44"/>
      <c r="F905" s="44"/>
      <c r="G905" s="31">
        <f t="shared" si="402"/>
        <v>0</v>
      </c>
      <c r="H905" s="31">
        <f t="shared" si="403"/>
        <v>0</v>
      </c>
    </row>
    <row r="906" spans="2:8" outlineLevel="1" x14ac:dyDescent="0.25">
      <c r="B906" s="4"/>
      <c r="C906" s="20">
        <v>9</v>
      </c>
      <c r="D906" s="44"/>
      <c r="E906" s="44"/>
      <c r="F906" s="44"/>
      <c r="G906" s="31">
        <f t="shared" si="402"/>
        <v>0</v>
      </c>
      <c r="H906" s="31">
        <f t="shared" si="403"/>
        <v>0</v>
      </c>
    </row>
    <row r="907" spans="2:8" outlineLevel="1" x14ac:dyDescent="0.25">
      <c r="B907" s="4"/>
      <c r="C907" s="20">
        <v>10</v>
      </c>
      <c r="D907" s="44"/>
      <c r="E907" s="44"/>
      <c r="F907" s="44"/>
      <c r="G907" s="31">
        <f t="shared" si="402"/>
        <v>0</v>
      </c>
      <c r="H907" s="31">
        <f t="shared" si="403"/>
        <v>0</v>
      </c>
    </row>
    <row r="908" spans="2:8" outlineLevel="1" x14ac:dyDescent="0.25">
      <c r="B908" s="4"/>
      <c r="C908" s="20">
        <v>11</v>
      </c>
      <c r="D908" s="44"/>
      <c r="E908" s="44"/>
      <c r="F908" s="44"/>
      <c r="G908" s="31">
        <f t="shared" si="402"/>
        <v>0</v>
      </c>
      <c r="H908" s="31">
        <f t="shared" si="403"/>
        <v>0</v>
      </c>
    </row>
    <row r="909" spans="2:8" outlineLevel="1" x14ac:dyDescent="0.25">
      <c r="B909" s="4"/>
      <c r="C909" s="20">
        <v>12</v>
      </c>
      <c r="D909" s="44"/>
      <c r="E909" s="44"/>
      <c r="F909" s="44"/>
      <c r="G909" s="31">
        <f t="shared" si="402"/>
        <v>0</v>
      </c>
      <c r="H909" s="31">
        <f t="shared" si="403"/>
        <v>0</v>
      </c>
    </row>
    <row r="910" spans="2:8" outlineLevel="1" x14ac:dyDescent="0.25">
      <c r="B910" s="4"/>
      <c r="C910" s="20">
        <v>13</v>
      </c>
      <c r="D910" s="44"/>
      <c r="E910" s="44"/>
      <c r="F910" s="44"/>
      <c r="G910" s="31">
        <f t="shared" si="402"/>
        <v>0</v>
      </c>
      <c r="H910" s="31">
        <f t="shared" si="403"/>
        <v>0</v>
      </c>
    </row>
    <row r="911" spans="2:8" outlineLevel="1" x14ac:dyDescent="0.25">
      <c r="B911" s="4"/>
      <c r="C911" s="20">
        <v>14</v>
      </c>
      <c r="D911" s="44"/>
      <c r="E911" s="44"/>
      <c r="F911" s="44"/>
      <c r="G911" s="31">
        <f t="shared" si="402"/>
        <v>0</v>
      </c>
      <c r="H911" s="31">
        <f t="shared" si="403"/>
        <v>0</v>
      </c>
    </row>
    <row r="912" spans="2:8" outlineLevel="1" x14ac:dyDescent="0.25">
      <c r="B912" s="4"/>
      <c r="C912" s="20">
        <v>15</v>
      </c>
      <c r="D912" s="44"/>
      <c r="E912" s="44"/>
      <c r="F912" s="44"/>
      <c r="G912" s="31">
        <f t="shared" si="402"/>
        <v>0</v>
      </c>
      <c r="H912" s="31">
        <f t="shared" si="403"/>
        <v>0</v>
      </c>
    </row>
    <row r="913" spans="1:8" outlineLevel="1" x14ac:dyDescent="0.25">
      <c r="B913" s="4"/>
      <c r="C913" s="20">
        <v>16</v>
      </c>
      <c r="D913" s="44"/>
      <c r="E913" s="44"/>
      <c r="F913" s="44"/>
      <c r="G913" s="31">
        <f t="shared" si="402"/>
        <v>0</v>
      </c>
      <c r="H913" s="31">
        <f t="shared" si="403"/>
        <v>0</v>
      </c>
    </row>
    <row r="914" spans="1:8" outlineLevel="1" x14ac:dyDescent="0.25">
      <c r="B914" s="4"/>
      <c r="C914" s="20">
        <v>17</v>
      </c>
      <c r="D914" s="44"/>
      <c r="E914" s="44"/>
      <c r="F914" s="44"/>
      <c r="G914" s="31">
        <f t="shared" si="402"/>
        <v>0</v>
      </c>
      <c r="H914" s="31">
        <f t="shared" si="403"/>
        <v>0</v>
      </c>
    </row>
    <row r="915" spans="1:8" outlineLevel="1" x14ac:dyDescent="0.25">
      <c r="B915" s="4"/>
      <c r="C915" s="20">
        <v>18</v>
      </c>
      <c r="D915" s="44"/>
      <c r="E915" s="44"/>
      <c r="F915" s="44"/>
      <c r="G915" s="31">
        <f t="shared" si="402"/>
        <v>0</v>
      </c>
      <c r="H915" s="31">
        <f t="shared" si="403"/>
        <v>0</v>
      </c>
    </row>
    <row r="916" spans="1:8" outlineLevel="1" x14ac:dyDescent="0.25">
      <c r="B916" s="4"/>
      <c r="C916" s="20">
        <v>19</v>
      </c>
      <c r="D916" s="44"/>
      <c r="E916" s="44"/>
      <c r="F916" s="44"/>
      <c r="G916" s="31">
        <f t="shared" si="402"/>
        <v>0</v>
      </c>
      <c r="H916" s="31">
        <f t="shared" si="403"/>
        <v>0</v>
      </c>
    </row>
    <row r="917" spans="1:8" outlineLevel="1" x14ac:dyDescent="0.25">
      <c r="B917" s="4"/>
      <c r="C917" s="20">
        <v>20</v>
      </c>
      <c r="D917" s="44"/>
      <c r="E917" s="44"/>
      <c r="F917" s="44"/>
      <c r="G917" s="31">
        <f t="shared" si="402"/>
        <v>0</v>
      </c>
      <c r="H917" s="31">
        <f t="shared" si="403"/>
        <v>0</v>
      </c>
    </row>
    <row r="918" spans="1:8" outlineLevel="1" x14ac:dyDescent="0.25">
      <c r="A918" s="20" t="s">
        <v>0</v>
      </c>
      <c r="B918" s="38" t="str">
        <f>'Aggregated Ava Portfolio'!B118</f>
        <v>East Oakland Sports Center</v>
      </c>
      <c r="C918" s="32" t="s">
        <v>121</v>
      </c>
      <c r="D918" s="33">
        <f>SUM(D898:D917)</f>
        <v>0</v>
      </c>
      <c r="E918" s="33">
        <f t="shared" ref="E918" si="404">SUM(E898:E917)</f>
        <v>0</v>
      </c>
      <c r="F918" s="33">
        <f t="shared" ref="F918" si="405">SUM(F898:F917)</f>
        <v>0</v>
      </c>
      <c r="G918" s="33">
        <f t="shared" ref="G918" si="406">SUM(G898:G917)</f>
        <v>0</v>
      </c>
      <c r="H918" s="33">
        <f>H917</f>
        <v>0</v>
      </c>
    </row>
    <row r="919" spans="1:8" outlineLevel="1" x14ac:dyDescent="0.25"/>
    <row r="920" spans="1:8" outlineLevel="1" x14ac:dyDescent="0.25">
      <c r="B920" s="4"/>
      <c r="C920" s="30" t="s">
        <v>115</v>
      </c>
      <c r="D920" s="30" t="s">
        <v>116</v>
      </c>
      <c r="E920" s="30" t="s">
        <v>117</v>
      </c>
      <c r="F920" s="30" t="s">
        <v>118</v>
      </c>
      <c r="G920" s="30" t="s">
        <v>119</v>
      </c>
      <c r="H920" s="30" t="s">
        <v>120</v>
      </c>
    </row>
    <row r="921" spans="1:8" outlineLevel="1" x14ac:dyDescent="0.25">
      <c r="C921" s="20">
        <v>1</v>
      </c>
      <c r="D921" s="44"/>
      <c r="E921" s="44"/>
      <c r="F921" s="44"/>
      <c r="G921" s="31">
        <f>E921-F921-D921</f>
        <v>0</v>
      </c>
      <c r="H921" s="31">
        <f>G921</f>
        <v>0</v>
      </c>
    </row>
    <row r="922" spans="1:8" outlineLevel="1" x14ac:dyDescent="0.25">
      <c r="B922" s="4"/>
      <c r="C922" s="20">
        <v>2</v>
      </c>
      <c r="D922" s="44"/>
      <c r="E922" s="44"/>
      <c r="F922" s="44"/>
      <c r="G922" s="31">
        <f t="shared" ref="G922:G940" si="407">E922-F922-D922</f>
        <v>0</v>
      </c>
      <c r="H922" s="31">
        <f>G922+H921</f>
        <v>0</v>
      </c>
    </row>
    <row r="923" spans="1:8" outlineLevel="1" x14ac:dyDescent="0.25">
      <c r="B923" s="4"/>
      <c r="C923" s="20">
        <v>3</v>
      </c>
      <c r="D923" s="44"/>
      <c r="E923" s="44"/>
      <c r="F923" s="44"/>
      <c r="G923" s="31">
        <f t="shared" si="407"/>
        <v>0</v>
      </c>
      <c r="H923" s="31">
        <f t="shared" ref="H923:H940" si="408">G923+H922</f>
        <v>0</v>
      </c>
    </row>
    <row r="924" spans="1:8" outlineLevel="1" x14ac:dyDescent="0.25">
      <c r="B924" s="4"/>
      <c r="C924" s="20">
        <v>4</v>
      </c>
      <c r="D924" s="44"/>
      <c r="E924" s="44"/>
      <c r="F924" s="44"/>
      <c r="G924" s="31">
        <f t="shared" si="407"/>
        <v>0</v>
      </c>
      <c r="H924" s="31">
        <f t="shared" si="408"/>
        <v>0</v>
      </c>
    </row>
    <row r="925" spans="1:8" outlineLevel="1" x14ac:dyDescent="0.25">
      <c r="B925" s="4"/>
      <c r="C925" s="20">
        <v>5</v>
      </c>
      <c r="D925" s="44"/>
      <c r="E925" s="44"/>
      <c r="F925" s="44"/>
      <c r="G925" s="31">
        <f t="shared" si="407"/>
        <v>0</v>
      </c>
      <c r="H925" s="31">
        <f t="shared" si="408"/>
        <v>0</v>
      </c>
    </row>
    <row r="926" spans="1:8" outlineLevel="1" x14ac:dyDescent="0.25">
      <c r="B926" s="4"/>
      <c r="C926" s="20">
        <v>6</v>
      </c>
      <c r="D926" s="44"/>
      <c r="E926" s="44"/>
      <c r="F926" s="44"/>
      <c r="G926" s="31">
        <f t="shared" si="407"/>
        <v>0</v>
      </c>
      <c r="H926" s="31">
        <f t="shared" si="408"/>
        <v>0</v>
      </c>
    </row>
    <row r="927" spans="1:8" outlineLevel="1" x14ac:dyDescent="0.25">
      <c r="B927" s="4"/>
      <c r="C927" s="20">
        <v>7</v>
      </c>
      <c r="D927" s="44"/>
      <c r="E927" s="44"/>
      <c r="F927" s="44"/>
      <c r="G927" s="31">
        <f t="shared" si="407"/>
        <v>0</v>
      </c>
      <c r="H927" s="31">
        <f t="shared" si="408"/>
        <v>0</v>
      </c>
    </row>
    <row r="928" spans="1:8" outlineLevel="1" x14ac:dyDescent="0.25">
      <c r="B928" s="4"/>
      <c r="C928" s="20">
        <v>8</v>
      </c>
      <c r="D928" s="44"/>
      <c r="E928" s="44"/>
      <c r="F928" s="44"/>
      <c r="G928" s="31">
        <f t="shared" si="407"/>
        <v>0</v>
      </c>
      <c r="H928" s="31">
        <f t="shared" si="408"/>
        <v>0</v>
      </c>
    </row>
    <row r="929" spans="1:8" outlineLevel="1" x14ac:dyDescent="0.25">
      <c r="B929" s="4"/>
      <c r="C929" s="20">
        <v>9</v>
      </c>
      <c r="D929" s="44"/>
      <c r="E929" s="44"/>
      <c r="F929" s="44"/>
      <c r="G929" s="31">
        <f t="shared" si="407"/>
        <v>0</v>
      </c>
      <c r="H929" s="31">
        <f t="shared" si="408"/>
        <v>0</v>
      </c>
    </row>
    <row r="930" spans="1:8" outlineLevel="1" x14ac:dyDescent="0.25">
      <c r="B930" s="4"/>
      <c r="C930" s="20">
        <v>10</v>
      </c>
      <c r="D930" s="44"/>
      <c r="E930" s="44"/>
      <c r="F930" s="44"/>
      <c r="G930" s="31">
        <f t="shared" si="407"/>
        <v>0</v>
      </c>
      <c r="H930" s="31">
        <f t="shared" si="408"/>
        <v>0</v>
      </c>
    </row>
    <row r="931" spans="1:8" outlineLevel="1" x14ac:dyDescent="0.25">
      <c r="B931" s="4"/>
      <c r="C931" s="20">
        <v>11</v>
      </c>
      <c r="D931" s="44"/>
      <c r="E931" s="44"/>
      <c r="F931" s="44"/>
      <c r="G931" s="31">
        <f t="shared" si="407"/>
        <v>0</v>
      </c>
      <c r="H931" s="31">
        <f t="shared" si="408"/>
        <v>0</v>
      </c>
    </row>
    <row r="932" spans="1:8" outlineLevel="1" x14ac:dyDescent="0.25">
      <c r="B932" s="4"/>
      <c r="C932" s="20">
        <v>12</v>
      </c>
      <c r="D932" s="44"/>
      <c r="E932" s="44"/>
      <c r="F932" s="44"/>
      <c r="G932" s="31">
        <f t="shared" si="407"/>
        <v>0</v>
      </c>
      <c r="H932" s="31">
        <f t="shared" si="408"/>
        <v>0</v>
      </c>
    </row>
    <row r="933" spans="1:8" outlineLevel="1" x14ac:dyDescent="0.25">
      <c r="B933" s="4"/>
      <c r="C933" s="20">
        <v>13</v>
      </c>
      <c r="D933" s="44"/>
      <c r="E933" s="44"/>
      <c r="F933" s="44"/>
      <c r="G933" s="31">
        <f t="shared" si="407"/>
        <v>0</v>
      </c>
      <c r="H933" s="31">
        <f t="shared" si="408"/>
        <v>0</v>
      </c>
    </row>
    <row r="934" spans="1:8" outlineLevel="1" x14ac:dyDescent="0.25">
      <c r="B934" s="4"/>
      <c r="C934" s="20">
        <v>14</v>
      </c>
      <c r="D934" s="44"/>
      <c r="E934" s="44"/>
      <c r="F934" s="44"/>
      <c r="G934" s="31">
        <f t="shared" si="407"/>
        <v>0</v>
      </c>
      <c r="H934" s="31">
        <f t="shared" si="408"/>
        <v>0</v>
      </c>
    </row>
    <row r="935" spans="1:8" outlineLevel="1" x14ac:dyDescent="0.25">
      <c r="B935" s="4"/>
      <c r="C935" s="20">
        <v>15</v>
      </c>
      <c r="D935" s="44"/>
      <c r="E935" s="44"/>
      <c r="F935" s="44"/>
      <c r="G935" s="31">
        <f t="shared" si="407"/>
        <v>0</v>
      </c>
      <c r="H935" s="31">
        <f t="shared" si="408"/>
        <v>0</v>
      </c>
    </row>
    <row r="936" spans="1:8" outlineLevel="1" x14ac:dyDescent="0.25">
      <c r="B936" s="4"/>
      <c r="C936" s="20">
        <v>16</v>
      </c>
      <c r="D936" s="44"/>
      <c r="E936" s="44"/>
      <c r="F936" s="44"/>
      <c r="G936" s="31">
        <f t="shared" si="407"/>
        <v>0</v>
      </c>
      <c r="H936" s="31">
        <f t="shared" si="408"/>
        <v>0</v>
      </c>
    </row>
    <row r="937" spans="1:8" outlineLevel="1" x14ac:dyDescent="0.25">
      <c r="B937" s="4"/>
      <c r="C937" s="20">
        <v>17</v>
      </c>
      <c r="D937" s="44"/>
      <c r="E937" s="44"/>
      <c r="F937" s="44"/>
      <c r="G937" s="31">
        <f t="shared" si="407"/>
        <v>0</v>
      </c>
      <c r="H937" s="31">
        <f t="shared" si="408"/>
        <v>0</v>
      </c>
    </row>
    <row r="938" spans="1:8" outlineLevel="1" x14ac:dyDescent="0.25">
      <c r="B938" s="4"/>
      <c r="C938" s="20">
        <v>18</v>
      </c>
      <c r="D938" s="44"/>
      <c r="E938" s="44"/>
      <c r="F938" s="44"/>
      <c r="G938" s="31">
        <f t="shared" si="407"/>
        <v>0</v>
      </c>
      <c r="H938" s="31">
        <f t="shared" si="408"/>
        <v>0</v>
      </c>
    </row>
    <row r="939" spans="1:8" outlineLevel="1" x14ac:dyDescent="0.25">
      <c r="B939" s="4"/>
      <c r="C939" s="20">
        <v>19</v>
      </c>
      <c r="D939" s="44"/>
      <c r="E939" s="44"/>
      <c r="F939" s="44"/>
      <c r="G939" s="31">
        <f t="shared" si="407"/>
        <v>0</v>
      </c>
      <c r="H939" s="31">
        <f t="shared" si="408"/>
        <v>0</v>
      </c>
    </row>
    <row r="940" spans="1:8" outlineLevel="1" x14ac:dyDescent="0.25">
      <c r="B940" s="4"/>
      <c r="C940" s="20">
        <v>20</v>
      </c>
      <c r="D940" s="44"/>
      <c r="E940" s="44"/>
      <c r="F940" s="44"/>
      <c r="G940" s="31">
        <f t="shared" si="407"/>
        <v>0</v>
      </c>
      <c r="H940" s="31">
        <f t="shared" si="408"/>
        <v>0</v>
      </c>
    </row>
    <row r="941" spans="1:8" outlineLevel="1" x14ac:dyDescent="0.25">
      <c r="A941" s="20" t="s">
        <v>0</v>
      </c>
      <c r="B941" s="38" t="str">
        <f>'Aggregated Ava Portfolio'!B119</f>
        <v>Oakland Equipment Maintenance Facility</v>
      </c>
      <c r="C941" s="32" t="s">
        <v>121</v>
      </c>
      <c r="D941" s="33">
        <f>SUM(D921:D940)</f>
        <v>0</v>
      </c>
      <c r="E941" s="33">
        <f t="shared" ref="E941" si="409">SUM(E921:E940)</f>
        <v>0</v>
      </c>
      <c r="F941" s="33">
        <f t="shared" ref="F941" si="410">SUM(F921:F940)</f>
        <v>0</v>
      </c>
      <c r="G941" s="33">
        <f t="shared" ref="G941" si="411">SUM(G921:G940)</f>
        <v>0</v>
      </c>
      <c r="H941" s="33">
        <f>H940</f>
        <v>0</v>
      </c>
    </row>
    <row r="942" spans="1:8" outlineLevel="1" x14ac:dyDescent="0.25"/>
    <row r="943" spans="1:8" outlineLevel="1" x14ac:dyDescent="0.25">
      <c r="B943" s="4"/>
      <c r="C943" s="30" t="s">
        <v>115</v>
      </c>
      <c r="D943" s="30" t="s">
        <v>116</v>
      </c>
      <c r="E943" s="30" t="s">
        <v>117</v>
      </c>
      <c r="F943" s="30" t="s">
        <v>118</v>
      </c>
      <c r="G943" s="30" t="s">
        <v>119</v>
      </c>
      <c r="H943" s="30" t="s">
        <v>120</v>
      </c>
    </row>
    <row r="944" spans="1:8" outlineLevel="1" x14ac:dyDescent="0.25">
      <c r="C944" s="20">
        <v>1</v>
      </c>
      <c r="D944" s="44"/>
      <c r="E944" s="44"/>
      <c r="F944" s="44"/>
      <c r="G944" s="31">
        <f>E944-F944-D944</f>
        <v>0</v>
      </c>
      <c r="H944" s="31">
        <f>G944</f>
        <v>0</v>
      </c>
    </row>
    <row r="945" spans="2:8" outlineLevel="1" x14ac:dyDescent="0.25">
      <c r="B945" s="4"/>
      <c r="C945" s="20">
        <v>2</v>
      </c>
      <c r="D945" s="44"/>
      <c r="E945" s="44"/>
      <c r="F945" s="44"/>
      <c r="G945" s="31">
        <f t="shared" ref="G945:G963" si="412">E945-F945-D945</f>
        <v>0</v>
      </c>
      <c r="H945" s="31">
        <f>G945+H944</f>
        <v>0</v>
      </c>
    </row>
    <row r="946" spans="2:8" outlineLevel="1" x14ac:dyDescent="0.25">
      <c r="B946" s="4"/>
      <c r="C946" s="20">
        <v>3</v>
      </c>
      <c r="D946" s="44"/>
      <c r="E946" s="44"/>
      <c r="F946" s="44"/>
      <c r="G946" s="31">
        <f t="shared" si="412"/>
        <v>0</v>
      </c>
      <c r="H946" s="31">
        <f t="shared" ref="H946:H963" si="413">G946+H945</f>
        <v>0</v>
      </c>
    </row>
    <row r="947" spans="2:8" outlineLevel="1" x14ac:dyDescent="0.25">
      <c r="B947" s="4"/>
      <c r="C947" s="20">
        <v>4</v>
      </c>
      <c r="D947" s="44"/>
      <c r="E947" s="44"/>
      <c r="F947" s="44"/>
      <c r="G947" s="31">
        <f t="shared" si="412"/>
        <v>0</v>
      </c>
      <c r="H947" s="31">
        <f t="shared" si="413"/>
        <v>0</v>
      </c>
    </row>
    <row r="948" spans="2:8" outlineLevel="1" x14ac:dyDescent="0.25">
      <c r="B948" s="4"/>
      <c r="C948" s="20">
        <v>5</v>
      </c>
      <c r="D948" s="44"/>
      <c r="E948" s="44"/>
      <c r="F948" s="44"/>
      <c r="G948" s="31">
        <f t="shared" si="412"/>
        <v>0</v>
      </c>
      <c r="H948" s="31">
        <f t="shared" si="413"/>
        <v>0</v>
      </c>
    </row>
    <row r="949" spans="2:8" outlineLevel="1" x14ac:dyDescent="0.25">
      <c r="B949" s="4"/>
      <c r="C949" s="20">
        <v>6</v>
      </c>
      <c r="D949" s="44"/>
      <c r="E949" s="44"/>
      <c r="F949" s="44"/>
      <c r="G949" s="31">
        <f t="shared" si="412"/>
        <v>0</v>
      </c>
      <c r="H949" s="31">
        <f t="shared" si="413"/>
        <v>0</v>
      </c>
    </row>
    <row r="950" spans="2:8" outlineLevel="1" x14ac:dyDescent="0.25">
      <c r="B950" s="4"/>
      <c r="C950" s="20">
        <v>7</v>
      </c>
      <c r="D950" s="44"/>
      <c r="E950" s="44"/>
      <c r="F950" s="44"/>
      <c r="G950" s="31">
        <f t="shared" si="412"/>
        <v>0</v>
      </c>
      <c r="H950" s="31">
        <f t="shared" si="413"/>
        <v>0</v>
      </c>
    </row>
    <row r="951" spans="2:8" outlineLevel="1" x14ac:dyDescent="0.25">
      <c r="B951" s="4"/>
      <c r="C951" s="20">
        <v>8</v>
      </c>
      <c r="D951" s="44"/>
      <c r="E951" s="44"/>
      <c r="F951" s="44"/>
      <c r="G951" s="31">
        <f t="shared" si="412"/>
        <v>0</v>
      </c>
      <c r="H951" s="31">
        <f t="shared" si="413"/>
        <v>0</v>
      </c>
    </row>
    <row r="952" spans="2:8" outlineLevel="1" x14ac:dyDescent="0.25">
      <c r="B952" s="4"/>
      <c r="C952" s="20">
        <v>9</v>
      </c>
      <c r="D952" s="44"/>
      <c r="E952" s="44"/>
      <c r="F952" s="44"/>
      <c r="G952" s="31">
        <f t="shared" si="412"/>
        <v>0</v>
      </c>
      <c r="H952" s="31">
        <f t="shared" si="413"/>
        <v>0</v>
      </c>
    </row>
    <row r="953" spans="2:8" outlineLevel="1" x14ac:dyDescent="0.25">
      <c r="B953" s="4"/>
      <c r="C953" s="20">
        <v>10</v>
      </c>
      <c r="D953" s="44"/>
      <c r="E953" s="44"/>
      <c r="F953" s="44"/>
      <c r="G953" s="31">
        <f t="shared" si="412"/>
        <v>0</v>
      </c>
      <c r="H953" s="31">
        <f t="shared" si="413"/>
        <v>0</v>
      </c>
    </row>
    <row r="954" spans="2:8" outlineLevel="1" x14ac:dyDescent="0.25">
      <c r="B954" s="4"/>
      <c r="C954" s="20">
        <v>11</v>
      </c>
      <c r="D954" s="44"/>
      <c r="E954" s="44"/>
      <c r="F954" s="44"/>
      <c r="G954" s="31">
        <f t="shared" si="412"/>
        <v>0</v>
      </c>
      <c r="H954" s="31">
        <f t="shared" si="413"/>
        <v>0</v>
      </c>
    </row>
    <row r="955" spans="2:8" outlineLevel="1" x14ac:dyDescent="0.25">
      <c r="B955" s="4"/>
      <c r="C955" s="20">
        <v>12</v>
      </c>
      <c r="D955" s="44"/>
      <c r="E955" s="44"/>
      <c r="F955" s="44"/>
      <c r="G955" s="31">
        <f t="shared" si="412"/>
        <v>0</v>
      </c>
      <c r="H955" s="31">
        <f t="shared" si="413"/>
        <v>0</v>
      </c>
    </row>
    <row r="956" spans="2:8" outlineLevel="1" x14ac:dyDescent="0.25">
      <c r="B956" s="4"/>
      <c r="C956" s="20">
        <v>13</v>
      </c>
      <c r="D956" s="44"/>
      <c r="E956" s="44"/>
      <c r="F956" s="44"/>
      <c r="G956" s="31">
        <f t="shared" si="412"/>
        <v>0</v>
      </c>
      <c r="H956" s="31">
        <f t="shared" si="413"/>
        <v>0</v>
      </c>
    </row>
    <row r="957" spans="2:8" outlineLevel="1" x14ac:dyDescent="0.25">
      <c r="B957" s="4"/>
      <c r="C957" s="20">
        <v>14</v>
      </c>
      <c r="D957" s="44"/>
      <c r="E957" s="44"/>
      <c r="F957" s="44"/>
      <c r="G957" s="31">
        <f t="shared" si="412"/>
        <v>0</v>
      </c>
      <c r="H957" s="31">
        <f t="shared" si="413"/>
        <v>0</v>
      </c>
    </row>
    <row r="958" spans="2:8" outlineLevel="1" x14ac:dyDescent="0.25">
      <c r="B958" s="4"/>
      <c r="C958" s="20">
        <v>15</v>
      </c>
      <c r="D958" s="44"/>
      <c r="E958" s="44"/>
      <c r="F958" s="44"/>
      <c r="G958" s="31">
        <f t="shared" si="412"/>
        <v>0</v>
      </c>
      <c r="H958" s="31">
        <f t="shared" si="413"/>
        <v>0</v>
      </c>
    </row>
    <row r="959" spans="2:8" outlineLevel="1" x14ac:dyDescent="0.25">
      <c r="B959" s="4"/>
      <c r="C959" s="20">
        <v>16</v>
      </c>
      <c r="D959" s="44"/>
      <c r="E959" s="44"/>
      <c r="F959" s="44"/>
      <c r="G959" s="31">
        <f t="shared" si="412"/>
        <v>0</v>
      </c>
      <c r="H959" s="31">
        <f t="shared" si="413"/>
        <v>0</v>
      </c>
    </row>
    <row r="960" spans="2:8" outlineLevel="1" x14ac:dyDescent="0.25">
      <c r="B960" s="4"/>
      <c r="C960" s="20">
        <v>17</v>
      </c>
      <c r="D960" s="44"/>
      <c r="E960" s="44"/>
      <c r="F960" s="44"/>
      <c r="G960" s="31">
        <f t="shared" si="412"/>
        <v>0</v>
      </c>
      <c r="H960" s="31">
        <f t="shared" si="413"/>
        <v>0</v>
      </c>
    </row>
    <row r="961" spans="1:8" outlineLevel="1" x14ac:dyDescent="0.25">
      <c r="B961" s="4"/>
      <c r="C961" s="20">
        <v>18</v>
      </c>
      <c r="D961" s="44"/>
      <c r="E961" s="44"/>
      <c r="F961" s="44"/>
      <c r="G961" s="31">
        <f t="shared" si="412"/>
        <v>0</v>
      </c>
      <c r="H961" s="31">
        <f t="shared" si="413"/>
        <v>0</v>
      </c>
    </row>
    <row r="962" spans="1:8" outlineLevel="1" x14ac:dyDescent="0.25">
      <c r="B962" s="4"/>
      <c r="C962" s="20">
        <v>19</v>
      </c>
      <c r="D962" s="44"/>
      <c r="E962" s="44"/>
      <c r="F962" s="44"/>
      <c r="G962" s="31">
        <f t="shared" si="412"/>
        <v>0</v>
      </c>
      <c r="H962" s="31">
        <f t="shared" si="413"/>
        <v>0</v>
      </c>
    </row>
    <row r="963" spans="1:8" outlineLevel="1" x14ac:dyDescent="0.25">
      <c r="B963" s="4"/>
      <c r="C963" s="20">
        <v>20</v>
      </c>
      <c r="D963" s="44"/>
      <c r="E963" s="44"/>
      <c r="F963" s="44"/>
      <c r="G963" s="31">
        <f t="shared" si="412"/>
        <v>0</v>
      </c>
      <c r="H963" s="31">
        <f t="shared" si="413"/>
        <v>0</v>
      </c>
    </row>
    <row r="964" spans="1:8" outlineLevel="1" x14ac:dyDescent="0.25">
      <c r="A964" s="20" t="s">
        <v>0</v>
      </c>
      <c r="B964" s="38" t="str">
        <f>'Aggregated Ava Portfolio'!B120</f>
        <v>Oakland Fire Station #1</v>
      </c>
      <c r="C964" s="32" t="s">
        <v>121</v>
      </c>
      <c r="D964" s="33">
        <f>SUM(D944:D963)</f>
        <v>0</v>
      </c>
      <c r="E964" s="33">
        <f t="shared" ref="E964" si="414">SUM(E944:E963)</f>
        <v>0</v>
      </c>
      <c r="F964" s="33">
        <f t="shared" ref="F964" si="415">SUM(F944:F963)</f>
        <v>0</v>
      </c>
      <c r="G964" s="33">
        <f t="shared" ref="G964" si="416">SUM(G944:G963)</f>
        <v>0</v>
      </c>
      <c r="H964" s="33">
        <f>H963</f>
        <v>0</v>
      </c>
    </row>
    <row r="965" spans="1:8" outlineLevel="1" x14ac:dyDescent="0.25"/>
    <row r="966" spans="1:8" outlineLevel="1" x14ac:dyDescent="0.25">
      <c r="B966" s="4"/>
      <c r="C966" s="30" t="s">
        <v>115</v>
      </c>
      <c r="D966" s="30" t="s">
        <v>116</v>
      </c>
      <c r="E966" s="30" t="s">
        <v>117</v>
      </c>
      <c r="F966" s="30" t="s">
        <v>118</v>
      </c>
      <c r="G966" s="30" t="s">
        <v>119</v>
      </c>
      <c r="H966" s="30" t="s">
        <v>120</v>
      </c>
    </row>
    <row r="967" spans="1:8" outlineLevel="1" x14ac:dyDescent="0.25">
      <c r="C967" s="20">
        <v>1</v>
      </c>
      <c r="D967" s="44"/>
      <c r="E967" s="44"/>
      <c r="F967" s="44"/>
      <c r="G967" s="31">
        <f>E967-F967-D967</f>
        <v>0</v>
      </c>
      <c r="H967" s="31">
        <f>G967</f>
        <v>0</v>
      </c>
    </row>
    <row r="968" spans="1:8" outlineLevel="1" x14ac:dyDescent="0.25">
      <c r="B968" s="4"/>
      <c r="C968" s="20">
        <v>2</v>
      </c>
      <c r="D968" s="44"/>
      <c r="E968" s="44"/>
      <c r="F968" s="44"/>
      <c r="G968" s="31">
        <f t="shared" ref="G968:G986" si="417">E968-F968-D968</f>
        <v>0</v>
      </c>
      <c r="H968" s="31">
        <f>G968+H967</f>
        <v>0</v>
      </c>
    </row>
    <row r="969" spans="1:8" outlineLevel="1" x14ac:dyDescent="0.25">
      <c r="B969" s="4"/>
      <c r="C969" s="20">
        <v>3</v>
      </c>
      <c r="D969" s="44"/>
      <c r="E969" s="44"/>
      <c r="F969" s="44"/>
      <c r="G969" s="31">
        <f t="shared" si="417"/>
        <v>0</v>
      </c>
      <c r="H969" s="31">
        <f t="shared" ref="H969:H986" si="418">G969+H968</f>
        <v>0</v>
      </c>
    </row>
    <row r="970" spans="1:8" outlineLevel="1" x14ac:dyDescent="0.25">
      <c r="B970" s="4"/>
      <c r="C970" s="20">
        <v>4</v>
      </c>
      <c r="D970" s="44"/>
      <c r="E970" s="44"/>
      <c r="F970" s="44"/>
      <c r="G970" s="31">
        <f t="shared" si="417"/>
        <v>0</v>
      </c>
      <c r="H970" s="31">
        <f t="shared" si="418"/>
        <v>0</v>
      </c>
    </row>
    <row r="971" spans="1:8" outlineLevel="1" x14ac:dyDescent="0.25">
      <c r="B971" s="4"/>
      <c r="C971" s="20">
        <v>5</v>
      </c>
      <c r="D971" s="44"/>
      <c r="E971" s="44"/>
      <c r="F971" s="44"/>
      <c r="G971" s="31">
        <f t="shared" si="417"/>
        <v>0</v>
      </c>
      <c r="H971" s="31">
        <f t="shared" si="418"/>
        <v>0</v>
      </c>
    </row>
    <row r="972" spans="1:8" outlineLevel="1" x14ac:dyDescent="0.25">
      <c r="B972" s="4"/>
      <c r="C972" s="20">
        <v>6</v>
      </c>
      <c r="D972" s="44"/>
      <c r="E972" s="44"/>
      <c r="F972" s="44"/>
      <c r="G972" s="31">
        <f t="shared" si="417"/>
        <v>0</v>
      </c>
      <c r="H972" s="31">
        <f t="shared" si="418"/>
        <v>0</v>
      </c>
    </row>
    <row r="973" spans="1:8" outlineLevel="1" x14ac:dyDescent="0.25">
      <c r="B973" s="4"/>
      <c r="C973" s="20">
        <v>7</v>
      </c>
      <c r="D973" s="44"/>
      <c r="E973" s="44"/>
      <c r="F973" s="44"/>
      <c r="G973" s="31">
        <f t="shared" si="417"/>
        <v>0</v>
      </c>
      <c r="H973" s="31">
        <f t="shared" si="418"/>
        <v>0</v>
      </c>
    </row>
    <row r="974" spans="1:8" outlineLevel="1" x14ac:dyDescent="0.25">
      <c r="B974" s="4"/>
      <c r="C974" s="20">
        <v>8</v>
      </c>
      <c r="D974" s="44"/>
      <c r="E974" s="44"/>
      <c r="F974" s="44"/>
      <c r="G974" s="31">
        <f t="shared" si="417"/>
        <v>0</v>
      </c>
      <c r="H974" s="31">
        <f t="shared" si="418"/>
        <v>0</v>
      </c>
    </row>
    <row r="975" spans="1:8" outlineLevel="1" x14ac:dyDescent="0.25">
      <c r="B975" s="4"/>
      <c r="C975" s="20">
        <v>9</v>
      </c>
      <c r="D975" s="44"/>
      <c r="E975" s="44"/>
      <c r="F975" s="44"/>
      <c r="G975" s="31">
        <f t="shared" si="417"/>
        <v>0</v>
      </c>
      <c r="H975" s="31">
        <f t="shared" si="418"/>
        <v>0</v>
      </c>
    </row>
    <row r="976" spans="1:8" outlineLevel="1" x14ac:dyDescent="0.25">
      <c r="B976" s="4"/>
      <c r="C976" s="20">
        <v>10</v>
      </c>
      <c r="D976" s="44"/>
      <c r="E976" s="44"/>
      <c r="F976" s="44"/>
      <c r="G976" s="31">
        <f t="shared" si="417"/>
        <v>0</v>
      </c>
      <c r="H976" s="31">
        <f t="shared" si="418"/>
        <v>0</v>
      </c>
    </row>
    <row r="977" spans="1:8" outlineLevel="1" x14ac:dyDescent="0.25">
      <c r="B977" s="4"/>
      <c r="C977" s="20">
        <v>11</v>
      </c>
      <c r="D977" s="44"/>
      <c r="E977" s="44"/>
      <c r="F977" s="44"/>
      <c r="G977" s="31">
        <f t="shared" si="417"/>
        <v>0</v>
      </c>
      <c r="H977" s="31">
        <f t="shared" si="418"/>
        <v>0</v>
      </c>
    </row>
    <row r="978" spans="1:8" outlineLevel="1" x14ac:dyDescent="0.25">
      <c r="B978" s="4"/>
      <c r="C978" s="20">
        <v>12</v>
      </c>
      <c r="D978" s="44"/>
      <c r="E978" s="44"/>
      <c r="F978" s="44"/>
      <c r="G978" s="31">
        <f t="shared" si="417"/>
        <v>0</v>
      </c>
      <c r="H978" s="31">
        <f t="shared" si="418"/>
        <v>0</v>
      </c>
    </row>
    <row r="979" spans="1:8" outlineLevel="1" x14ac:dyDescent="0.25">
      <c r="B979" s="4"/>
      <c r="C979" s="20">
        <v>13</v>
      </c>
      <c r="D979" s="44"/>
      <c r="E979" s="44"/>
      <c r="F979" s="44"/>
      <c r="G979" s="31">
        <f t="shared" si="417"/>
        <v>0</v>
      </c>
      <c r="H979" s="31">
        <f t="shared" si="418"/>
        <v>0</v>
      </c>
    </row>
    <row r="980" spans="1:8" outlineLevel="1" x14ac:dyDescent="0.25">
      <c r="B980" s="4"/>
      <c r="C980" s="20">
        <v>14</v>
      </c>
      <c r="D980" s="44"/>
      <c r="E980" s="44"/>
      <c r="F980" s="44"/>
      <c r="G980" s="31">
        <f t="shared" si="417"/>
        <v>0</v>
      </c>
      <c r="H980" s="31">
        <f t="shared" si="418"/>
        <v>0</v>
      </c>
    </row>
    <row r="981" spans="1:8" outlineLevel="1" x14ac:dyDescent="0.25">
      <c r="B981" s="4"/>
      <c r="C981" s="20">
        <v>15</v>
      </c>
      <c r="D981" s="44"/>
      <c r="E981" s="44"/>
      <c r="F981" s="44"/>
      <c r="G981" s="31">
        <f t="shared" si="417"/>
        <v>0</v>
      </c>
      <c r="H981" s="31">
        <f t="shared" si="418"/>
        <v>0</v>
      </c>
    </row>
    <row r="982" spans="1:8" outlineLevel="1" x14ac:dyDescent="0.25">
      <c r="B982" s="4"/>
      <c r="C982" s="20">
        <v>16</v>
      </c>
      <c r="D982" s="44"/>
      <c r="E982" s="44"/>
      <c r="F982" s="44"/>
      <c r="G982" s="31">
        <f t="shared" si="417"/>
        <v>0</v>
      </c>
      <c r="H982" s="31">
        <f t="shared" si="418"/>
        <v>0</v>
      </c>
    </row>
    <row r="983" spans="1:8" outlineLevel="1" x14ac:dyDescent="0.25">
      <c r="B983" s="4"/>
      <c r="C983" s="20">
        <v>17</v>
      </c>
      <c r="D983" s="44"/>
      <c r="E983" s="44"/>
      <c r="F983" s="44"/>
      <c r="G983" s="31">
        <f t="shared" si="417"/>
        <v>0</v>
      </c>
      <c r="H983" s="31">
        <f t="shared" si="418"/>
        <v>0</v>
      </c>
    </row>
    <row r="984" spans="1:8" outlineLevel="1" x14ac:dyDescent="0.25">
      <c r="B984" s="4"/>
      <c r="C984" s="20">
        <v>18</v>
      </c>
      <c r="D984" s="44"/>
      <c r="E984" s="44"/>
      <c r="F984" s="44"/>
      <c r="G984" s="31">
        <f t="shared" si="417"/>
        <v>0</v>
      </c>
      <c r="H984" s="31">
        <f t="shared" si="418"/>
        <v>0</v>
      </c>
    </row>
    <row r="985" spans="1:8" outlineLevel="1" x14ac:dyDescent="0.25">
      <c r="B985" s="4"/>
      <c r="C985" s="20">
        <v>19</v>
      </c>
      <c r="D985" s="44"/>
      <c r="E985" s="44"/>
      <c r="F985" s="44"/>
      <c r="G985" s="31">
        <f t="shared" si="417"/>
        <v>0</v>
      </c>
      <c r="H985" s="31">
        <f t="shared" si="418"/>
        <v>0</v>
      </c>
    </row>
    <row r="986" spans="1:8" outlineLevel="1" x14ac:dyDescent="0.25">
      <c r="B986" s="4"/>
      <c r="C986" s="20">
        <v>20</v>
      </c>
      <c r="D986" s="44"/>
      <c r="E986" s="44"/>
      <c r="F986" s="44"/>
      <c r="G986" s="31">
        <f t="shared" si="417"/>
        <v>0</v>
      </c>
      <c r="H986" s="31">
        <f t="shared" si="418"/>
        <v>0</v>
      </c>
    </row>
    <row r="987" spans="1:8" outlineLevel="1" x14ac:dyDescent="0.25">
      <c r="A987" s="20" t="s">
        <v>0</v>
      </c>
      <c r="B987" s="38" t="str">
        <f>'Aggregated Ava Portfolio'!B121</f>
        <v>Oakland Municipal Service Center</v>
      </c>
      <c r="C987" s="32" t="s">
        <v>121</v>
      </c>
      <c r="D987" s="33">
        <f>SUM(D967:D986)</f>
        <v>0</v>
      </c>
      <c r="E987" s="33">
        <f t="shared" ref="E987" si="419">SUM(E967:E986)</f>
        <v>0</v>
      </c>
      <c r="F987" s="33">
        <f t="shared" ref="F987" si="420">SUM(F967:F986)</f>
        <v>0</v>
      </c>
      <c r="G987" s="33">
        <f t="shared" ref="G987" si="421">SUM(G967:G986)</f>
        <v>0</v>
      </c>
      <c r="H987" s="33">
        <f>H986</f>
        <v>0</v>
      </c>
    </row>
    <row r="988" spans="1:8" outlineLevel="1" x14ac:dyDescent="0.25"/>
    <row r="989" spans="1:8" outlineLevel="1" x14ac:dyDescent="0.25">
      <c r="B989" s="4"/>
      <c r="C989" s="30" t="s">
        <v>115</v>
      </c>
      <c r="D989" s="30" t="s">
        <v>116</v>
      </c>
      <c r="E989" s="30" t="s">
        <v>117</v>
      </c>
      <c r="F989" s="30" t="s">
        <v>118</v>
      </c>
      <c r="G989" s="30" t="s">
        <v>119</v>
      </c>
      <c r="H989" s="30" t="s">
        <v>120</v>
      </c>
    </row>
    <row r="990" spans="1:8" outlineLevel="1" x14ac:dyDescent="0.25">
      <c r="C990" s="20">
        <v>1</v>
      </c>
      <c r="D990" s="44"/>
      <c r="E990" s="44"/>
      <c r="F990" s="44"/>
      <c r="G990" s="31">
        <f>E990-F990-D990</f>
        <v>0</v>
      </c>
      <c r="H990" s="31">
        <f>G990</f>
        <v>0</v>
      </c>
    </row>
    <row r="991" spans="1:8" outlineLevel="1" x14ac:dyDescent="0.25">
      <c r="B991" s="4"/>
      <c r="C991" s="20">
        <v>2</v>
      </c>
      <c r="D991" s="44"/>
      <c r="E991" s="44"/>
      <c r="F991" s="44"/>
      <c r="G991" s="31">
        <f t="shared" ref="G991:G1009" si="422">E991-F991-D991</f>
        <v>0</v>
      </c>
      <c r="H991" s="31">
        <f>G991+H990</f>
        <v>0</v>
      </c>
    </row>
    <row r="992" spans="1:8" outlineLevel="1" x14ac:dyDescent="0.25">
      <c r="B992" s="4"/>
      <c r="C992" s="20">
        <v>3</v>
      </c>
      <c r="D992" s="44"/>
      <c r="E992" s="44"/>
      <c r="F992" s="44"/>
      <c r="G992" s="31">
        <f t="shared" si="422"/>
        <v>0</v>
      </c>
      <c r="H992" s="31">
        <f t="shared" ref="H992:H1009" si="423">G992+H991</f>
        <v>0</v>
      </c>
    </row>
    <row r="993" spans="2:8" outlineLevel="1" x14ac:dyDescent="0.25">
      <c r="B993" s="4"/>
      <c r="C993" s="20">
        <v>4</v>
      </c>
      <c r="D993" s="44"/>
      <c r="E993" s="44"/>
      <c r="F993" s="44"/>
      <c r="G993" s="31">
        <f t="shared" si="422"/>
        <v>0</v>
      </c>
      <c r="H993" s="31">
        <f t="shared" si="423"/>
        <v>0</v>
      </c>
    </row>
    <row r="994" spans="2:8" outlineLevel="1" x14ac:dyDescent="0.25">
      <c r="B994" s="4"/>
      <c r="C994" s="20">
        <v>5</v>
      </c>
      <c r="D994" s="44"/>
      <c r="E994" s="44"/>
      <c r="F994" s="44"/>
      <c r="G994" s="31">
        <f t="shared" si="422"/>
        <v>0</v>
      </c>
      <c r="H994" s="31">
        <f t="shared" si="423"/>
        <v>0</v>
      </c>
    </row>
    <row r="995" spans="2:8" outlineLevel="1" x14ac:dyDescent="0.25">
      <c r="B995" s="4"/>
      <c r="C995" s="20">
        <v>6</v>
      </c>
      <c r="D995" s="44"/>
      <c r="E995" s="44"/>
      <c r="F995" s="44"/>
      <c r="G995" s="31">
        <f t="shared" si="422"/>
        <v>0</v>
      </c>
      <c r="H995" s="31">
        <f t="shared" si="423"/>
        <v>0</v>
      </c>
    </row>
    <row r="996" spans="2:8" outlineLevel="1" x14ac:dyDescent="0.25">
      <c r="B996" s="4"/>
      <c r="C996" s="20">
        <v>7</v>
      </c>
      <c r="D996" s="44"/>
      <c r="E996" s="44"/>
      <c r="F996" s="44"/>
      <c r="G996" s="31">
        <f t="shared" si="422"/>
        <v>0</v>
      </c>
      <c r="H996" s="31">
        <f t="shared" si="423"/>
        <v>0</v>
      </c>
    </row>
    <row r="997" spans="2:8" outlineLevel="1" x14ac:dyDescent="0.25">
      <c r="B997" s="4"/>
      <c r="C997" s="20">
        <v>8</v>
      </c>
      <c r="D997" s="44"/>
      <c r="E997" s="44"/>
      <c r="F997" s="44"/>
      <c r="G997" s="31">
        <f t="shared" si="422"/>
        <v>0</v>
      </c>
      <c r="H997" s="31">
        <f t="shared" si="423"/>
        <v>0</v>
      </c>
    </row>
    <row r="998" spans="2:8" outlineLevel="1" x14ac:dyDescent="0.25">
      <c r="B998" s="4"/>
      <c r="C998" s="20">
        <v>9</v>
      </c>
      <c r="D998" s="44"/>
      <c r="E998" s="44"/>
      <c r="F998" s="44"/>
      <c r="G998" s="31">
        <f t="shared" si="422"/>
        <v>0</v>
      </c>
      <c r="H998" s="31">
        <f t="shared" si="423"/>
        <v>0</v>
      </c>
    </row>
    <row r="999" spans="2:8" outlineLevel="1" x14ac:dyDescent="0.25">
      <c r="B999" s="4"/>
      <c r="C999" s="20">
        <v>10</v>
      </c>
      <c r="D999" s="44"/>
      <c r="E999" s="44"/>
      <c r="F999" s="44"/>
      <c r="G999" s="31">
        <f t="shared" si="422"/>
        <v>0</v>
      </c>
      <c r="H999" s="31">
        <f t="shared" si="423"/>
        <v>0</v>
      </c>
    </row>
    <row r="1000" spans="2:8" outlineLevel="1" x14ac:dyDescent="0.25">
      <c r="B1000" s="4"/>
      <c r="C1000" s="20">
        <v>11</v>
      </c>
      <c r="D1000" s="44"/>
      <c r="E1000" s="44"/>
      <c r="F1000" s="44"/>
      <c r="G1000" s="31">
        <f t="shared" si="422"/>
        <v>0</v>
      </c>
      <c r="H1000" s="31">
        <f t="shared" si="423"/>
        <v>0</v>
      </c>
    </row>
    <row r="1001" spans="2:8" outlineLevel="1" x14ac:dyDescent="0.25">
      <c r="B1001" s="4"/>
      <c r="C1001" s="20">
        <v>12</v>
      </c>
      <c r="D1001" s="44"/>
      <c r="E1001" s="44"/>
      <c r="F1001" s="44"/>
      <c r="G1001" s="31">
        <f t="shared" si="422"/>
        <v>0</v>
      </c>
      <c r="H1001" s="31">
        <f t="shared" si="423"/>
        <v>0</v>
      </c>
    </row>
    <row r="1002" spans="2:8" outlineLevel="1" x14ac:dyDescent="0.25">
      <c r="B1002" s="4"/>
      <c r="C1002" s="20">
        <v>13</v>
      </c>
      <c r="D1002" s="44"/>
      <c r="E1002" s="44"/>
      <c r="F1002" s="44"/>
      <c r="G1002" s="31">
        <f t="shared" si="422"/>
        <v>0</v>
      </c>
      <c r="H1002" s="31">
        <f t="shared" si="423"/>
        <v>0</v>
      </c>
    </row>
    <row r="1003" spans="2:8" outlineLevel="1" x14ac:dyDescent="0.25">
      <c r="B1003" s="4"/>
      <c r="C1003" s="20">
        <v>14</v>
      </c>
      <c r="D1003" s="44"/>
      <c r="E1003" s="44"/>
      <c r="F1003" s="44"/>
      <c r="G1003" s="31">
        <f t="shared" si="422"/>
        <v>0</v>
      </c>
      <c r="H1003" s="31">
        <f t="shared" si="423"/>
        <v>0</v>
      </c>
    </row>
    <row r="1004" spans="2:8" outlineLevel="1" x14ac:dyDescent="0.25">
      <c r="B1004" s="4"/>
      <c r="C1004" s="20">
        <v>15</v>
      </c>
      <c r="D1004" s="44"/>
      <c r="E1004" s="44"/>
      <c r="F1004" s="44"/>
      <c r="G1004" s="31">
        <f t="shared" si="422"/>
        <v>0</v>
      </c>
      <c r="H1004" s="31">
        <f t="shared" si="423"/>
        <v>0</v>
      </c>
    </row>
    <row r="1005" spans="2:8" outlineLevel="1" x14ac:dyDescent="0.25">
      <c r="B1005" s="4"/>
      <c r="C1005" s="20">
        <v>16</v>
      </c>
      <c r="D1005" s="44"/>
      <c r="E1005" s="44"/>
      <c r="F1005" s="44"/>
      <c r="G1005" s="31">
        <f t="shared" si="422"/>
        <v>0</v>
      </c>
      <c r="H1005" s="31">
        <f t="shared" si="423"/>
        <v>0</v>
      </c>
    </row>
    <row r="1006" spans="2:8" outlineLevel="1" x14ac:dyDescent="0.25">
      <c r="B1006" s="4"/>
      <c r="C1006" s="20">
        <v>17</v>
      </c>
      <c r="D1006" s="44"/>
      <c r="E1006" s="44"/>
      <c r="F1006" s="44"/>
      <c r="G1006" s="31">
        <f t="shared" si="422"/>
        <v>0</v>
      </c>
      <c r="H1006" s="31">
        <f t="shared" si="423"/>
        <v>0</v>
      </c>
    </row>
    <row r="1007" spans="2:8" outlineLevel="1" x14ac:dyDescent="0.25">
      <c r="B1007" s="4"/>
      <c r="C1007" s="20">
        <v>18</v>
      </c>
      <c r="D1007" s="44"/>
      <c r="E1007" s="44"/>
      <c r="F1007" s="44"/>
      <c r="G1007" s="31">
        <f t="shared" si="422"/>
        <v>0</v>
      </c>
      <c r="H1007" s="31">
        <f t="shared" si="423"/>
        <v>0</v>
      </c>
    </row>
    <row r="1008" spans="2:8" outlineLevel="1" x14ac:dyDescent="0.25">
      <c r="B1008" s="4"/>
      <c r="C1008" s="20">
        <v>19</v>
      </c>
      <c r="D1008" s="44"/>
      <c r="E1008" s="44"/>
      <c r="F1008" s="44"/>
      <c r="G1008" s="31">
        <f t="shared" si="422"/>
        <v>0</v>
      </c>
      <c r="H1008" s="31">
        <f t="shared" si="423"/>
        <v>0</v>
      </c>
    </row>
    <row r="1009" spans="1:8" outlineLevel="1" x14ac:dyDescent="0.25">
      <c r="B1009" s="4"/>
      <c r="C1009" s="20">
        <v>20</v>
      </c>
      <c r="D1009" s="44"/>
      <c r="E1009" s="44"/>
      <c r="F1009" s="44"/>
      <c r="G1009" s="31">
        <f t="shared" si="422"/>
        <v>0</v>
      </c>
      <c r="H1009" s="31">
        <f t="shared" si="423"/>
        <v>0</v>
      </c>
    </row>
    <row r="1010" spans="1:8" outlineLevel="1" x14ac:dyDescent="0.25">
      <c r="A1010" s="20" t="s">
        <v>0</v>
      </c>
      <c r="B1010" s="38" t="str">
        <f>'Aggregated Ava Portfolio'!B122</f>
        <v>Oakland Fire Station #15</v>
      </c>
      <c r="C1010" s="32" t="s">
        <v>121</v>
      </c>
      <c r="D1010" s="33">
        <f>SUM(D990:D1009)</f>
        <v>0</v>
      </c>
      <c r="E1010" s="33">
        <f t="shared" ref="E1010" si="424">SUM(E990:E1009)</f>
        <v>0</v>
      </c>
      <c r="F1010" s="33">
        <f t="shared" ref="F1010" si="425">SUM(F990:F1009)</f>
        <v>0</v>
      </c>
      <c r="G1010" s="33">
        <f t="shared" ref="G1010" si="426">SUM(G990:G1009)</f>
        <v>0</v>
      </c>
      <c r="H1010" s="33">
        <f>H1009</f>
        <v>0</v>
      </c>
    </row>
    <row r="1011" spans="1:8" outlineLevel="1" x14ac:dyDescent="0.25">
      <c r="B1011" s="4"/>
      <c r="C1011" s="36"/>
      <c r="D1011" s="37"/>
      <c r="E1011" s="37"/>
      <c r="F1011" s="37"/>
      <c r="G1011" s="37"/>
      <c r="H1011" s="37"/>
    </row>
    <row r="1012" spans="1:8" outlineLevel="1" x14ac:dyDescent="0.25">
      <c r="B1012" s="4"/>
      <c r="C1012" s="30" t="s">
        <v>115</v>
      </c>
      <c r="D1012" s="30" t="s">
        <v>116</v>
      </c>
      <c r="E1012" s="30" t="s">
        <v>117</v>
      </c>
      <c r="F1012" s="30" t="s">
        <v>118</v>
      </c>
      <c r="G1012" s="30" t="s">
        <v>119</v>
      </c>
      <c r="H1012" s="30" t="s">
        <v>120</v>
      </c>
    </row>
    <row r="1013" spans="1:8" outlineLevel="1" x14ac:dyDescent="0.25">
      <c r="C1013" s="20">
        <v>1</v>
      </c>
      <c r="D1013" s="44"/>
      <c r="E1013" s="44"/>
      <c r="F1013" s="44"/>
      <c r="G1013" s="31">
        <f>E1013-F1013-D1013</f>
        <v>0</v>
      </c>
      <c r="H1013" s="31">
        <f>G1013</f>
        <v>0</v>
      </c>
    </row>
    <row r="1014" spans="1:8" outlineLevel="1" x14ac:dyDescent="0.25">
      <c r="B1014" s="4"/>
      <c r="C1014" s="20">
        <v>2</v>
      </c>
      <c r="D1014" s="44"/>
      <c r="E1014" s="44"/>
      <c r="F1014" s="44"/>
      <c r="G1014" s="31">
        <f t="shared" ref="G1014:G1032" si="427">E1014-F1014-D1014</f>
        <v>0</v>
      </c>
      <c r="H1014" s="31">
        <f>G1014+H1013</f>
        <v>0</v>
      </c>
    </row>
    <row r="1015" spans="1:8" outlineLevel="1" x14ac:dyDescent="0.25">
      <c r="B1015" s="4"/>
      <c r="C1015" s="20">
        <v>3</v>
      </c>
      <c r="D1015" s="44"/>
      <c r="E1015" s="44"/>
      <c r="F1015" s="44"/>
      <c r="G1015" s="31">
        <f t="shared" si="427"/>
        <v>0</v>
      </c>
      <c r="H1015" s="31">
        <f t="shared" ref="H1015:H1032" si="428">G1015+H1014</f>
        <v>0</v>
      </c>
    </row>
    <row r="1016" spans="1:8" outlineLevel="1" x14ac:dyDescent="0.25">
      <c r="B1016" s="4"/>
      <c r="C1016" s="20">
        <v>4</v>
      </c>
      <c r="D1016" s="44"/>
      <c r="E1016" s="44"/>
      <c r="F1016" s="44"/>
      <c r="G1016" s="31">
        <f t="shared" si="427"/>
        <v>0</v>
      </c>
      <c r="H1016" s="31">
        <f t="shared" si="428"/>
        <v>0</v>
      </c>
    </row>
    <row r="1017" spans="1:8" outlineLevel="1" x14ac:dyDescent="0.25">
      <c r="B1017" s="4"/>
      <c r="C1017" s="20">
        <v>5</v>
      </c>
      <c r="D1017" s="44"/>
      <c r="E1017" s="44"/>
      <c r="F1017" s="44"/>
      <c r="G1017" s="31">
        <f t="shared" si="427"/>
        <v>0</v>
      </c>
      <c r="H1017" s="31">
        <f t="shared" si="428"/>
        <v>0</v>
      </c>
    </row>
    <row r="1018" spans="1:8" outlineLevel="1" x14ac:dyDescent="0.25">
      <c r="B1018" s="4"/>
      <c r="C1018" s="20">
        <v>6</v>
      </c>
      <c r="D1018" s="44"/>
      <c r="E1018" s="44"/>
      <c r="F1018" s="44"/>
      <c r="G1018" s="31">
        <f t="shared" si="427"/>
        <v>0</v>
      </c>
      <c r="H1018" s="31">
        <f t="shared" si="428"/>
        <v>0</v>
      </c>
    </row>
    <row r="1019" spans="1:8" outlineLevel="1" x14ac:dyDescent="0.25">
      <c r="B1019" s="4"/>
      <c r="C1019" s="20">
        <v>7</v>
      </c>
      <c r="D1019" s="44"/>
      <c r="E1019" s="44"/>
      <c r="F1019" s="44"/>
      <c r="G1019" s="31">
        <f t="shared" si="427"/>
        <v>0</v>
      </c>
      <c r="H1019" s="31">
        <f t="shared" si="428"/>
        <v>0</v>
      </c>
    </row>
    <row r="1020" spans="1:8" outlineLevel="1" x14ac:dyDescent="0.25">
      <c r="B1020" s="4"/>
      <c r="C1020" s="20">
        <v>8</v>
      </c>
      <c r="D1020" s="44"/>
      <c r="E1020" s="44"/>
      <c r="F1020" s="44"/>
      <c r="G1020" s="31">
        <f t="shared" si="427"/>
        <v>0</v>
      </c>
      <c r="H1020" s="31">
        <f t="shared" si="428"/>
        <v>0</v>
      </c>
    </row>
    <row r="1021" spans="1:8" outlineLevel="1" x14ac:dyDescent="0.25">
      <c r="B1021" s="4"/>
      <c r="C1021" s="20">
        <v>9</v>
      </c>
      <c r="D1021" s="44"/>
      <c r="E1021" s="44"/>
      <c r="F1021" s="44"/>
      <c r="G1021" s="31">
        <f t="shared" si="427"/>
        <v>0</v>
      </c>
      <c r="H1021" s="31">
        <f t="shared" si="428"/>
        <v>0</v>
      </c>
    </row>
    <row r="1022" spans="1:8" outlineLevel="1" x14ac:dyDescent="0.25">
      <c r="B1022" s="4"/>
      <c r="C1022" s="20">
        <v>10</v>
      </c>
      <c r="D1022" s="44"/>
      <c r="E1022" s="44"/>
      <c r="F1022" s="44"/>
      <c r="G1022" s="31">
        <f t="shared" si="427"/>
        <v>0</v>
      </c>
      <c r="H1022" s="31">
        <f t="shared" si="428"/>
        <v>0</v>
      </c>
    </row>
    <row r="1023" spans="1:8" outlineLevel="1" x14ac:dyDescent="0.25">
      <c r="B1023" s="4"/>
      <c r="C1023" s="20">
        <v>11</v>
      </c>
      <c r="D1023" s="44"/>
      <c r="E1023" s="44"/>
      <c r="F1023" s="44"/>
      <c r="G1023" s="31">
        <f t="shared" si="427"/>
        <v>0</v>
      </c>
      <c r="H1023" s="31">
        <f t="shared" si="428"/>
        <v>0</v>
      </c>
    </row>
    <row r="1024" spans="1:8" outlineLevel="1" x14ac:dyDescent="0.25">
      <c r="B1024" s="4"/>
      <c r="C1024" s="20">
        <v>12</v>
      </c>
      <c r="D1024" s="44"/>
      <c r="E1024" s="44"/>
      <c r="F1024" s="44"/>
      <c r="G1024" s="31">
        <f t="shared" si="427"/>
        <v>0</v>
      </c>
      <c r="H1024" s="31">
        <f t="shared" si="428"/>
        <v>0</v>
      </c>
    </row>
    <row r="1025" spans="1:8" outlineLevel="1" x14ac:dyDescent="0.25">
      <c r="B1025" s="4"/>
      <c r="C1025" s="20">
        <v>13</v>
      </c>
      <c r="D1025" s="44"/>
      <c r="E1025" s="44"/>
      <c r="F1025" s="44"/>
      <c r="G1025" s="31">
        <f t="shared" si="427"/>
        <v>0</v>
      </c>
      <c r="H1025" s="31">
        <f t="shared" si="428"/>
        <v>0</v>
      </c>
    </row>
    <row r="1026" spans="1:8" outlineLevel="1" x14ac:dyDescent="0.25">
      <c r="B1026" s="4"/>
      <c r="C1026" s="20">
        <v>14</v>
      </c>
      <c r="D1026" s="44"/>
      <c r="E1026" s="44"/>
      <c r="F1026" s="44"/>
      <c r="G1026" s="31">
        <f t="shared" si="427"/>
        <v>0</v>
      </c>
      <c r="H1026" s="31">
        <f t="shared" si="428"/>
        <v>0</v>
      </c>
    </row>
    <row r="1027" spans="1:8" outlineLevel="1" x14ac:dyDescent="0.25">
      <c r="B1027" s="4"/>
      <c r="C1027" s="20">
        <v>15</v>
      </c>
      <c r="D1027" s="44"/>
      <c r="E1027" s="44"/>
      <c r="F1027" s="44"/>
      <c r="G1027" s="31">
        <f t="shared" si="427"/>
        <v>0</v>
      </c>
      <c r="H1027" s="31">
        <f t="shared" si="428"/>
        <v>0</v>
      </c>
    </row>
    <row r="1028" spans="1:8" outlineLevel="1" x14ac:dyDescent="0.25">
      <c r="B1028" s="4"/>
      <c r="C1028" s="20">
        <v>16</v>
      </c>
      <c r="D1028" s="44"/>
      <c r="E1028" s="44"/>
      <c r="F1028" s="44"/>
      <c r="G1028" s="31">
        <f t="shared" si="427"/>
        <v>0</v>
      </c>
      <c r="H1028" s="31">
        <f t="shared" si="428"/>
        <v>0</v>
      </c>
    </row>
    <row r="1029" spans="1:8" outlineLevel="1" x14ac:dyDescent="0.25">
      <c r="B1029" s="4"/>
      <c r="C1029" s="20">
        <v>17</v>
      </c>
      <c r="D1029" s="44"/>
      <c r="E1029" s="44"/>
      <c r="F1029" s="44"/>
      <c r="G1029" s="31">
        <f t="shared" si="427"/>
        <v>0</v>
      </c>
      <c r="H1029" s="31">
        <f t="shared" si="428"/>
        <v>0</v>
      </c>
    </row>
    <row r="1030" spans="1:8" outlineLevel="1" x14ac:dyDescent="0.25">
      <c r="B1030" s="4"/>
      <c r="C1030" s="20">
        <v>18</v>
      </c>
      <c r="D1030" s="44"/>
      <c r="E1030" s="44"/>
      <c r="F1030" s="44"/>
      <c r="G1030" s="31">
        <f t="shared" si="427"/>
        <v>0</v>
      </c>
      <c r="H1030" s="31">
        <f t="shared" si="428"/>
        <v>0</v>
      </c>
    </row>
    <row r="1031" spans="1:8" outlineLevel="1" x14ac:dyDescent="0.25">
      <c r="B1031" s="4"/>
      <c r="C1031" s="20">
        <v>19</v>
      </c>
      <c r="D1031" s="44"/>
      <c r="E1031" s="44"/>
      <c r="F1031" s="44"/>
      <c r="G1031" s="31">
        <f t="shared" si="427"/>
        <v>0</v>
      </c>
      <c r="H1031" s="31">
        <f t="shared" si="428"/>
        <v>0</v>
      </c>
    </row>
    <row r="1032" spans="1:8" outlineLevel="1" x14ac:dyDescent="0.25">
      <c r="B1032" s="4"/>
      <c r="C1032" s="20">
        <v>20</v>
      </c>
      <c r="D1032" s="44"/>
      <c r="E1032" s="44"/>
      <c r="F1032" s="44"/>
      <c r="G1032" s="31">
        <f t="shared" si="427"/>
        <v>0</v>
      </c>
      <c r="H1032" s="31">
        <f t="shared" si="428"/>
        <v>0</v>
      </c>
    </row>
    <row r="1033" spans="1:8" outlineLevel="1" x14ac:dyDescent="0.25">
      <c r="A1033" s="20" t="s">
        <v>0</v>
      </c>
      <c r="B1033" s="38" t="str">
        <f>'Aggregated Ava Portfolio'!B123</f>
        <v>Oakland Fire Station #17</v>
      </c>
      <c r="C1033" s="32" t="s">
        <v>121</v>
      </c>
      <c r="D1033" s="33">
        <f>SUM(D1013:D1032)</f>
        <v>0</v>
      </c>
      <c r="E1033" s="33">
        <f t="shared" ref="E1033:G1033" si="429">SUM(E1013:E1032)</f>
        <v>0</v>
      </c>
      <c r="F1033" s="33">
        <f t="shared" si="429"/>
        <v>0</v>
      </c>
      <c r="G1033" s="33">
        <f t="shared" si="429"/>
        <v>0</v>
      </c>
      <c r="H1033" s="33">
        <f>H1032</f>
        <v>0</v>
      </c>
    </row>
    <row r="1034" spans="1:8" outlineLevel="1" x14ac:dyDescent="0.25"/>
    <row r="1035" spans="1:8" outlineLevel="1" x14ac:dyDescent="0.25">
      <c r="B1035" s="4"/>
      <c r="C1035" s="30" t="s">
        <v>115</v>
      </c>
      <c r="D1035" s="30" t="s">
        <v>116</v>
      </c>
      <c r="E1035" s="30" t="s">
        <v>117</v>
      </c>
      <c r="F1035" s="30" t="s">
        <v>118</v>
      </c>
      <c r="G1035" s="30" t="s">
        <v>119</v>
      </c>
      <c r="H1035" s="30" t="s">
        <v>120</v>
      </c>
    </row>
    <row r="1036" spans="1:8" outlineLevel="1" x14ac:dyDescent="0.25">
      <c r="C1036" s="20">
        <v>1</v>
      </c>
      <c r="D1036" s="44"/>
      <c r="E1036" s="44"/>
      <c r="F1036" s="44"/>
      <c r="G1036" s="31">
        <f>E1036-F1036-D1036</f>
        <v>0</v>
      </c>
      <c r="H1036" s="31">
        <f>G1036</f>
        <v>0</v>
      </c>
    </row>
    <row r="1037" spans="1:8" outlineLevel="1" x14ac:dyDescent="0.25">
      <c r="B1037" s="4"/>
      <c r="C1037" s="20">
        <v>2</v>
      </c>
      <c r="D1037" s="44"/>
      <c r="E1037" s="44"/>
      <c r="F1037" s="44"/>
      <c r="G1037" s="31">
        <f t="shared" ref="G1037:G1055" si="430">E1037-F1037-D1037</f>
        <v>0</v>
      </c>
      <c r="H1037" s="31">
        <f>G1037+H1036</f>
        <v>0</v>
      </c>
    </row>
    <row r="1038" spans="1:8" outlineLevel="1" x14ac:dyDescent="0.25">
      <c r="B1038" s="4"/>
      <c r="C1038" s="20">
        <v>3</v>
      </c>
      <c r="D1038" s="44"/>
      <c r="E1038" s="44"/>
      <c r="F1038" s="44"/>
      <c r="G1038" s="31">
        <f t="shared" si="430"/>
        <v>0</v>
      </c>
      <c r="H1038" s="31">
        <f t="shared" ref="H1038:H1055" si="431">G1038+H1037</f>
        <v>0</v>
      </c>
    </row>
    <row r="1039" spans="1:8" outlineLevel="1" x14ac:dyDescent="0.25">
      <c r="B1039" s="4"/>
      <c r="C1039" s="20">
        <v>4</v>
      </c>
      <c r="D1039" s="44"/>
      <c r="E1039" s="44"/>
      <c r="F1039" s="44"/>
      <c r="G1039" s="31">
        <f t="shared" si="430"/>
        <v>0</v>
      </c>
      <c r="H1039" s="31">
        <f t="shared" si="431"/>
        <v>0</v>
      </c>
    </row>
    <row r="1040" spans="1:8" outlineLevel="1" x14ac:dyDescent="0.25">
      <c r="B1040" s="4"/>
      <c r="C1040" s="20">
        <v>5</v>
      </c>
      <c r="D1040" s="44"/>
      <c r="E1040" s="44"/>
      <c r="F1040" s="44"/>
      <c r="G1040" s="31">
        <f t="shared" si="430"/>
        <v>0</v>
      </c>
      <c r="H1040" s="31">
        <f t="shared" si="431"/>
        <v>0</v>
      </c>
    </row>
    <row r="1041" spans="1:8" outlineLevel="1" x14ac:dyDescent="0.25">
      <c r="B1041" s="4"/>
      <c r="C1041" s="20">
        <v>6</v>
      </c>
      <c r="D1041" s="44"/>
      <c r="E1041" s="44"/>
      <c r="F1041" s="44"/>
      <c r="G1041" s="31">
        <f t="shared" si="430"/>
        <v>0</v>
      </c>
      <c r="H1041" s="31">
        <f t="shared" si="431"/>
        <v>0</v>
      </c>
    </row>
    <row r="1042" spans="1:8" outlineLevel="1" x14ac:dyDescent="0.25">
      <c r="B1042" s="4"/>
      <c r="C1042" s="20">
        <v>7</v>
      </c>
      <c r="D1042" s="44"/>
      <c r="E1042" s="44"/>
      <c r="F1042" s="44"/>
      <c r="G1042" s="31">
        <f t="shared" si="430"/>
        <v>0</v>
      </c>
      <c r="H1042" s="31">
        <f t="shared" si="431"/>
        <v>0</v>
      </c>
    </row>
    <row r="1043" spans="1:8" outlineLevel="1" x14ac:dyDescent="0.25">
      <c r="B1043" s="4"/>
      <c r="C1043" s="20">
        <v>8</v>
      </c>
      <c r="D1043" s="44"/>
      <c r="E1043" s="44"/>
      <c r="F1043" s="44"/>
      <c r="G1043" s="31">
        <f t="shared" si="430"/>
        <v>0</v>
      </c>
      <c r="H1043" s="31">
        <f t="shared" si="431"/>
        <v>0</v>
      </c>
    </row>
    <row r="1044" spans="1:8" outlineLevel="1" x14ac:dyDescent="0.25">
      <c r="B1044" s="4"/>
      <c r="C1044" s="20">
        <v>9</v>
      </c>
      <c r="D1044" s="44"/>
      <c r="E1044" s="44"/>
      <c r="F1044" s="44"/>
      <c r="G1044" s="31">
        <f t="shared" si="430"/>
        <v>0</v>
      </c>
      <c r="H1044" s="31">
        <f t="shared" si="431"/>
        <v>0</v>
      </c>
    </row>
    <row r="1045" spans="1:8" outlineLevel="1" x14ac:dyDescent="0.25">
      <c r="B1045" s="4"/>
      <c r="C1045" s="20">
        <v>10</v>
      </c>
      <c r="D1045" s="44"/>
      <c r="E1045" s="44"/>
      <c r="F1045" s="44"/>
      <c r="G1045" s="31">
        <f t="shared" si="430"/>
        <v>0</v>
      </c>
      <c r="H1045" s="31">
        <f t="shared" si="431"/>
        <v>0</v>
      </c>
    </row>
    <row r="1046" spans="1:8" outlineLevel="1" x14ac:dyDescent="0.25">
      <c r="B1046" s="4"/>
      <c r="C1046" s="20">
        <v>11</v>
      </c>
      <c r="D1046" s="44"/>
      <c r="E1046" s="44"/>
      <c r="F1046" s="44"/>
      <c r="G1046" s="31">
        <f t="shared" si="430"/>
        <v>0</v>
      </c>
      <c r="H1046" s="31">
        <f t="shared" si="431"/>
        <v>0</v>
      </c>
    </row>
    <row r="1047" spans="1:8" outlineLevel="1" x14ac:dyDescent="0.25">
      <c r="B1047" s="4"/>
      <c r="C1047" s="20">
        <v>12</v>
      </c>
      <c r="D1047" s="44"/>
      <c r="E1047" s="44"/>
      <c r="F1047" s="44"/>
      <c r="G1047" s="31">
        <f t="shared" si="430"/>
        <v>0</v>
      </c>
      <c r="H1047" s="31">
        <f t="shared" si="431"/>
        <v>0</v>
      </c>
    </row>
    <row r="1048" spans="1:8" outlineLevel="1" x14ac:dyDescent="0.25">
      <c r="B1048" s="4"/>
      <c r="C1048" s="20">
        <v>13</v>
      </c>
      <c r="D1048" s="44"/>
      <c r="E1048" s="44"/>
      <c r="F1048" s="44"/>
      <c r="G1048" s="31">
        <f t="shared" si="430"/>
        <v>0</v>
      </c>
      <c r="H1048" s="31">
        <f t="shared" si="431"/>
        <v>0</v>
      </c>
    </row>
    <row r="1049" spans="1:8" outlineLevel="1" x14ac:dyDescent="0.25">
      <c r="B1049" s="4"/>
      <c r="C1049" s="20">
        <v>14</v>
      </c>
      <c r="D1049" s="44"/>
      <c r="E1049" s="44"/>
      <c r="F1049" s="44"/>
      <c r="G1049" s="31">
        <f t="shared" si="430"/>
        <v>0</v>
      </c>
      <c r="H1049" s="31">
        <f t="shared" si="431"/>
        <v>0</v>
      </c>
    </row>
    <row r="1050" spans="1:8" outlineLevel="1" x14ac:dyDescent="0.25">
      <c r="B1050" s="4"/>
      <c r="C1050" s="20">
        <v>15</v>
      </c>
      <c r="D1050" s="44"/>
      <c r="E1050" s="44"/>
      <c r="F1050" s="44"/>
      <c r="G1050" s="31">
        <f t="shared" si="430"/>
        <v>0</v>
      </c>
      <c r="H1050" s="31">
        <f t="shared" si="431"/>
        <v>0</v>
      </c>
    </row>
    <row r="1051" spans="1:8" outlineLevel="1" x14ac:dyDescent="0.25">
      <c r="B1051" s="4"/>
      <c r="C1051" s="20">
        <v>16</v>
      </c>
      <c r="D1051" s="44"/>
      <c r="E1051" s="44"/>
      <c r="F1051" s="44"/>
      <c r="G1051" s="31">
        <f t="shared" si="430"/>
        <v>0</v>
      </c>
      <c r="H1051" s="31">
        <f t="shared" si="431"/>
        <v>0</v>
      </c>
    </row>
    <row r="1052" spans="1:8" outlineLevel="1" x14ac:dyDescent="0.25">
      <c r="B1052" s="4"/>
      <c r="C1052" s="20">
        <v>17</v>
      </c>
      <c r="D1052" s="44"/>
      <c r="E1052" s="44"/>
      <c r="F1052" s="44"/>
      <c r="G1052" s="31">
        <f t="shared" si="430"/>
        <v>0</v>
      </c>
      <c r="H1052" s="31">
        <f t="shared" si="431"/>
        <v>0</v>
      </c>
    </row>
    <row r="1053" spans="1:8" outlineLevel="1" x14ac:dyDescent="0.25">
      <c r="B1053" s="4"/>
      <c r="C1053" s="20">
        <v>18</v>
      </c>
      <c r="D1053" s="44"/>
      <c r="E1053" s="44"/>
      <c r="F1053" s="44"/>
      <c r="G1053" s="31">
        <f t="shared" si="430"/>
        <v>0</v>
      </c>
      <c r="H1053" s="31">
        <f t="shared" si="431"/>
        <v>0</v>
      </c>
    </row>
    <row r="1054" spans="1:8" outlineLevel="1" x14ac:dyDescent="0.25">
      <c r="B1054" s="4"/>
      <c r="C1054" s="20">
        <v>19</v>
      </c>
      <c r="D1054" s="44"/>
      <c r="E1054" s="44"/>
      <c r="F1054" s="44"/>
      <c r="G1054" s="31">
        <f t="shared" si="430"/>
        <v>0</v>
      </c>
      <c r="H1054" s="31">
        <f t="shared" si="431"/>
        <v>0</v>
      </c>
    </row>
    <row r="1055" spans="1:8" outlineLevel="1" x14ac:dyDescent="0.25">
      <c r="B1055" s="4"/>
      <c r="C1055" s="20">
        <v>20</v>
      </c>
      <c r="D1055" s="44"/>
      <c r="E1055" s="44"/>
      <c r="F1055" s="44"/>
      <c r="G1055" s="31">
        <f t="shared" si="430"/>
        <v>0</v>
      </c>
      <c r="H1055" s="31">
        <f t="shared" si="431"/>
        <v>0</v>
      </c>
    </row>
    <row r="1056" spans="1:8" outlineLevel="1" x14ac:dyDescent="0.25">
      <c r="A1056" s="20" t="s">
        <v>0</v>
      </c>
      <c r="B1056" s="38" t="str">
        <f>'Aggregated Ava Portfolio'!B124</f>
        <v>Oakland Fire Station #20</v>
      </c>
      <c r="C1056" s="32" t="s">
        <v>121</v>
      </c>
      <c r="D1056" s="33">
        <f>SUM(D1036:D1055)</f>
        <v>0</v>
      </c>
      <c r="E1056" s="33">
        <f t="shared" ref="E1056:G1056" si="432">SUM(E1036:E1055)</f>
        <v>0</v>
      </c>
      <c r="F1056" s="33">
        <f t="shared" si="432"/>
        <v>0</v>
      </c>
      <c r="G1056" s="33">
        <f t="shared" si="432"/>
        <v>0</v>
      </c>
      <c r="H1056" s="33">
        <f>H1055</f>
        <v>0</v>
      </c>
    </row>
    <row r="1057" spans="2:8" outlineLevel="1" x14ac:dyDescent="0.25"/>
    <row r="1058" spans="2:8" outlineLevel="1" x14ac:dyDescent="0.25">
      <c r="B1058" s="4"/>
      <c r="C1058" s="30" t="s">
        <v>115</v>
      </c>
      <c r="D1058" s="30" t="s">
        <v>116</v>
      </c>
      <c r="E1058" s="30" t="s">
        <v>117</v>
      </c>
      <c r="F1058" s="30" t="s">
        <v>118</v>
      </c>
      <c r="G1058" s="30" t="s">
        <v>119</v>
      </c>
      <c r="H1058" s="30" t="s">
        <v>120</v>
      </c>
    </row>
    <row r="1059" spans="2:8" outlineLevel="1" x14ac:dyDescent="0.25">
      <c r="C1059" s="20">
        <v>1</v>
      </c>
      <c r="D1059" s="44"/>
      <c r="E1059" s="44"/>
      <c r="F1059" s="44"/>
      <c r="G1059" s="31">
        <f>E1059-F1059-D1059</f>
        <v>0</v>
      </c>
      <c r="H1059" s="31">
        <f>G1059</f>
        <v>0</v>
      </c>
    </row>
    <row r="1060" spans="2:8" outlineLevel="1" x14ac:dyDescent="0.25">
      <c r="B1060" s="4"/>
      <c r="C1060" s="20">
        <v>2</v>
      </c>
      <c r="D1060" s="44"/>
      <c r="E1060" s="44"/>
      <c r="F1060" s="44"/>
      <c r="G1060" s="31">
        <f t="shared" ref="G1060:G1078" si="433">E1060-F1060-D1060</f>
        <v>0</v>
      </c>
      <c r="H1060" s="31">
        <f>G1060+H1059</f>
        <v>0</v>
      </c>
    </row>
    <row r="1061" spans="2:8" outlineLevel="1" x14ac:dyDescent="0.25">
      <c r="B1061" s="4"/>
      <c r="C1061" s="20">
        <v>3</v>
      </c>
      <c r="D1061" s="44"/>
      <c r="E1061" s="44"/>
      <c r="F1061" s="44"/>
      <c r="G1061" s="31">
        <f t="shared" si="433"/>
        <v>0</v>
      </c>
      <c r="H1061" s="31">
        <f t="shared" ref="H1061:H1078" si="434">G1061+H1060</f>
        <v>0</v>
      </c>
    </row>
    <row r="1062" spans="2:8" outlineLevel="1" x14ac:dyDescent="0.25">
      <c r="B1062" s="4"/>
      <c r="C1062" s="20">
        <v>4</v>
      </c>
      <c r="D1062" s="44"/>
      <c r="E1062" s="44"/>
      <c r="F1062" s="44"/>
      <c r="G1062" s="31">
        <f t="shared" si="433"/>
        <v>0</v>
      </c>
      <c r="H1062" s="31">
        <f t="shared" si="434"/>
        <v>0</v>
      </c>
    </row>
    <row r="1063" spans="2:8" outlineLevel="1" x14ac:dyDescent="0.25">
      <c r="B1063" s="4"/>
      <c r="C1063" s="20">
        <v>5</v>
      </c>
      <c r="D1063" s="44"/>
      <c r="E1063" s="44"/>
      <c r="F1063" s="44"/>
      <c r="G1063" s="31">
        <f t="shared" si="433"/>
        <v>0</v>
      </c>
      <c r="H1063" s="31">
        <f t="shared" si="434"/>
        <v>0</v>
      </c>
    </row>
    <row r="1064" spans="2:8" outlineLevel="1" x14ac:dyDescent="0.25">
      <c r="B1064" s="4"/>
      <c r="C1064" s="20">
        <v>6</v>
      </c>
      <c r="D1064" s="44"/>
      <c r="E1064" s="44"/>
      <c r="F1064" s="44"/>
      <c r="G1064" s="31">
        <f t="shared" si="433"/>
        <v>0</v>
      </c>
      <c r="H1064" s="31">
        <f t="shared" si="434"/>
        <v>0</v>
      </c>
    </row>
    <row r="1065" spans="2:8" outlineLevel="1" x14ac:dyDescent="0.25">
      <c r="B1065" s="4"/>
      <c r="C1065" s="20">
        <v>7</v>
      </c>
      <c r="D1065" s="44"/>
      <c r="E1065" s="44"/>
      <c r="F1065" s="44"/>
      <c r="G1065" s="31">
        <f t="shared" si="433"/>
        <v>0</v>
      </c>
      <c r="H1065" s="31">
        <f t="shared" si="434"/>
        <v>0</v>
      </c>
    </row>
    <row r="1066" spans="2:8" outlineLevel="1" x14ac:dyDescent="0.25">
      <c r="B1066" s="4"/>
      <c r="C1066" s="20">
        <v>8</v>
      </c>
      <c r="D1066" s="44"/>
      <c r="E1066" s="44"/>
      <c r="F1066" s="44"/>
      <c r="G1066" s="31">
        <f t="shared" si="433"/>
        <v>0</v>
      </c>
      <c r="H1066" s="31">
        <f t="shared" si="434"/>
        <v>0</v>
      </c>
    </row>
    <row r="1067" spans="2:8" outlineLevel="1" x14ac:dyDescent="0.25">
      <c r="B1067" s="4"/>
      <c r="C1067" s="20">
        <v>9</v>
      </c>
      <c r="D1067" s="44"/>
      <c r="E1067" s="44"/>
      <c r="F1067" s="44"/>
      <c r="G1067" s="31">
        <f t="shared" si="433"/>
        <v>0</v>
      </c>
      <c r="H1067" s="31">
        <f t="shared" si="434"/>
        <v>0</v>
      </c>
    </row>
    <row r="1068" spans="2:8" outlineLevel="1" x14ac:dyDescent="0.25">
      <c r="B1068" s="4"/>
      <c r="C1068" s="20">
        <v>10</v>
      </c>
      <c r="D1068" s="44"/>
      <c r="E1068" s="44"/>
      <c r="F1068" s="44"/>
      <c r="G1068" s="31">
        <f t="shared" si="433"/>
        <v>0</v>
      </c>
      <c r="H1068" s="31">
        <f t="shared" si="434"/>
        <v>0</v>
      </c>
    </row>
    <row r="1069" spans="2:8" outlineLevel="1" x14ac:dyDescent="0.25">
      <c r="B1069" s="4"/>
      <c r="C1069" s="20">
        <v>11</v>
      </c>
      <c r="D1069" s="44"/>
      <c r="E1069" s="44"/>
      <c r="F1069" s="44"/>
      <c r="G1069" s="31">
        <f t="shared" si="433"/>
        <v>0</v>
      </c>
      <c r="H1069" s="31">
        <f t="shared" si="434"/>
        <v>0</v>
      </c>
    </row>
    <row r="1070" spans="2:8" outlineLevel="1" x14ac:dyDescent="0.25">
      <c r="B1070" s="4"/>
      <c r="C1070" s="20">
        <v>12</v>
      </c>
      <c r="D1070" s="44"/>
      <c r="E1070" s="44"/>
      <c r="F1070" s="44"/>
      <c r="G1070" s="31">
        <f t="shared" si="433"/>
        <v>0</v>
      </c>
      <c r="H1070" s="31">
        <f t="shared" si="434"/>
        <v>0</v>
      </c>
    </row>
    <row r="1071" spans="2:8" outlineLevel="1" x14ac:dyDescent="0.25">
      <c r="B1071" s="4"/>
      <c r="C1071" s="20">
        <v>13</v>
      </c>
      <c r="D1071" s="44"/>
      <c r="E1071" s="44"/>
      <c r="F1071" s="44"/>
      <c r="G1071" s="31">
        <f t="shared" si="433"/>
        <v>0</v>
      </c>
      <c r="H1071" s="31">
        <f t="shared" si="434"/>
        <v>0</v>
      </c>
    </row>
    <row r="1072" spans="2:8" outlineLevel="1" x14ac:dyDescent="0.25">
      <c r="B1072" s="4"/>
      <c r="C1072" s="20">
        <v>14</v>
      </c>
      <c r="D1072" s="44"/>
      <c r="E1072" s="44"/>
      <c r="F1072" s="44"/>
      <c r="G1072" s="31">
        <f t="shared" si="433"/>
        <v>0</v>
      </c>
      <c r="H1072" s="31">
        <f t="shared" si="434"/>
        <v>0</v>
      </c>
    </row>
    <row r="1073" spans="1:8" outlineLevel="1" x14ac:dyDescent="0.25">
      <c r="B1073" s="4"/>
      <c r="C1073" s="20">
        <v>15</v>
      </c>
      <c r="D1073" s="44"/>
      <c r="E1073" s="44"/>
      <c r="F1073" s="44"/>
      <c r="G1073" s="31">
        <f t="shared" si="433"/>
        <v>0</v>
      </c>
      <c r="H1073" s="31">
        <f t="shared" si="434"/>
        <v>0</v>
      </c>
    </row>
    <row r="1074" spans="1:8" outlineLevel="1" x14ac:dyDescent="0.25">
      <c r="B1074" s="4"/>
      <c r="C1074" s="20">
        <v>16</v>
      </c>
      <c r="D1074" s="44"/>
      <c r="E1074" s="44"/>
      <c r="F1074" s="44"/>
      <c r="G1074" s="31">
        <f t="shared" si="433"/>
        <v>0</v>
      </c>
      <c r="H1074" s="31">
        <f t="shared" si="434"/>
        <v>0</v>
      </c>
    </row>
    <row r="1075" spans="1:8" outlineLevel="1" x14ac:dyDescent="0.25">
      <c r="B1075" s="4"/>
      <c r="C1075" s="20">
        <v>17</v>
      </c>
      <c r="D1075" s="44"/>
      <c r="E1075" s="44"/>
      <c r="F1075" s="44"/>
      <c r="G1075" s="31">
        <f t="shared" si="433"/>
        <v>0</v>
      </c>
      <c r="H1075" s="31">
        <f t="shared" si="434"/>
        <v>0</v>
      </c>
    </row>
    <row r="1076" spans="1:8" outlineLevel="1" x14ac:dyDescent="0.25">
      <c r="B1076" s="4"/>
      <c r="C1076" s="20">
        <v>18</v>
      </c>
      <c r="D1076" s="44"/>
      <c r="E1076" s="44"/>
      <c r="F1076" s="44"/>
      <c r="G1076" s="31">
        <f t="shared" si="433"/>
        <v>0</v>
      </c>
      <c r="H1076" s="31">
        <f t="shared" si="434"/>
        <v>0</v>
      </c>
    </row>
    <row r="1077" spans="1:8" outlineLevel="1" x14ac:dyDescent="0.25">
      <c r="B1077" s="4"/>
      <c r="C1077" s="20">
        <v>19</v>
      </c>
      <c r="D1077" s="44"/>
      <c r="E1077" s="44"/>
      <c r="F1077" s="44"/>
      <c r="G1077" s="31">
        <f t="shared" si="433"/>
        <v>0</v>
      </c>
      <c r="H1077" s="31">
        <f t="shared" si="434"/>
        <v>0</v>
      </c>
    </row>
    <row r="1078" spans="1:8" outlineLevel="1" x14ac:dyDescent="0.25">
      <c r="B1078" s="4"/>
      <c r="C1078" s="20">
        <v>20</v>
      </c>
      <c r="D1078" s="44"/>
      <c r="E1078" s="44"/>
      <c r="F1078" s="44"/>
      <c r="G1078" s="31">
        <f t="shared" si="433"/>
        <v>0</v>
      </c>
      <c r="H1078" s="31">
        <f t="shared" si="434"/>
        <v>0</v>
      </c>
    </row>
    <row r="1079" spans="1:8" outlineLevel="1" x14ac:dyDescent="0.25">
      <c r="A1079" s="20" t="s">
        <v>0</v>
      </c>
      <c r="B1079" s="38" t="str">
        <f>'Aggregated Ava Portfolio'!B125</f>
        <v>Oakland Fire Station #3</v>
      </c>
      <c r="C1079" s="32" t="s">
        <v>121</v>
      </c>
      <c r="D1079" s="33">
        <f>SUM(D1059:D1078)</f>
        <v>0</v>
      </c>
      <c r="E1079" s="33">
        <f t="shared" ref="E1079:G1079" si="435">SUM(E1059:E1078)</f>
        <v>0</v>
      </c>
      <c r="F1079" s="33">
        <f t="shared" si="435"/>
        <v>0</v>
      </c>
      <c r="G1079" s="33">
        <f t="shared" si="435"/>
        <v>0</v>
      </c>
      <c r="H1079" s="33">
        <f>H1078</f>
        <v>0</v>
      </c>
    </row>
    <row r="1080" spans="1:8" outlineLevel="1" x14ac:dyDescent="0.25"/>
    <row r="1081" spans="1:8" outlineLevel="1" x14ac:dyDescent="0.25">
      <c r="B1081" s="4"/>
      <c r="C1081" s="30" t="s">
        <v>115</v>
      </c>
      <c r="D1081" s="30" t="s">
        <v>116</v>
      </c>
      <c r="E1081" s="30" t="s">
        <v>117</v>
      </c>
      <c r="F1081" s="30" t="s">
        <v>118</v>
      </c>
      <c r="G1081" s="30" t="s">
        <v>119</v>
      </c>
      <c r="H1081" s="30" t="s">
        <v>120</v>
      </c>
    </row>
    <row r="1082" spans="1:8" outlineLevel="1" x14ac:dyDescent="0.25">
      <c r="C1082" s="20">
        <v>1</v>
      </c>
      <c r="D1082" s="44"/>
      <c r="E1082" s="44"/>
      <c r="F1082" s="44"/>
      <c r="G1082" s="31">
        <f>E1082-F1082-D1082</f>
        <v>0</v>
      </c>
      <c r="H1082" s="31">
        <f>G1082</f>
        <v>0</v>
      </c>
    </row>
    <row r="1083" spans="1:8" outlineLevel="1" x14ac:dyDescent="0.25">
      <c r="B1083" s="4"/>
      <c r="C1083" s="20">
        <v>2</v>
      </c>
      <c r="D1083" s="44"/>
      <c r="E1083" s="44"/>
      <c r="F1083" s="44"/>
      <c r="G1083" s="31">
        <f t="shared" ref="G1083:G1101" si="436">E1083-F1083-D1083</f>
        <v>0</v>
      </c>
      <c r="H1083" s="31">
        <f>G1083+H1082</f>
        <v>0</v>
      </c>
    </row>
    <row r="1084" spans="1:8" outlineLevel="1" x14ac:dyDescent="0.25">
      <c r="B1084" s="4"/>
      <c r="C1084" s="20">
        <v>3</v>
      </c>
      <c r="D1084" s="44"/>
      <c r="E1084" s="44"/>
      <c r="F1084" s="44"/>
      <c r="G1084" s="31">
        <f t="shared" si="436"/>
        <v>0</v>
      </c>
      <c r="H1084" s="31">
        <f t="shared" ref="H1084:H1101" si="437">G1084+H1083</f>
        <v>0</v>
      </c>
    </row>
    <row r="1085" spans="1:8" outlineLevel="1" x14ac:dyDescent="0.25">
      <c r="B1085" s="4"/>
      <c r="C1085" s="20">
        <v>4</v>
      </c>
      <c r="D1085" s="44"/>
      <c r="E1085" s="44"/>
      <c r="F1085" s="44"/>
      <c r="G1085" s="31">
        <f t="shared" si="436"/>
        <v>0</v>
      </c>
      <c r="H1085" s="31">
        <f t="shared" si="437"/>
        <v>0</v>
      </c>
    </row>
    <row r="1086" spans="1:8" outlineLevel="1" x14ac:dyDescent="0.25">
      <c r="B1086" s="4"/>
      <c r="C1086" s="20">
        <v>5</v>
      </c>
      <c r="D1086" s="44"/>
      <c r="E1086" s="44"/>
      <c r="F1086" s="44"/>
      <c r="G1086" s="31">
        <f t="shared" si="436"/>
        <v>0</v>
      </c>
      <c r="H1086" s="31">
        <f t="shared" si="437"/>
        <v>0</v>
      </c>
    </row>
    <row r="1087" spans="1:8" outlineLevel="1" x14ac:dyDescent="0.25">
      <c r="B1087" s="4"/>
      <c r="C1087" s="20">
        <v>6</v>
      </c>
      <c r="D1087" s="44"/>
      <c r="E1087" s="44"/>
      <c r="F1087" s="44"/>
      <c r="G1087" s="31">
        <f t="shared" si="436"/>
        <v>0</v>
      </c>
      <c r="H1087" s="31">
        <f t="shared" si="437"/>
        <v>0</v>
      </c>
    </row>
    <row r="1088" spans="1:8" outlineLevel="1" x14ac:dyDescent="0.25">
      <c r="B1088" s="4"/>
      <c r="C1088" s="20">
        <v>7</v>
      </c>
      <c r="D1088" s="44"/>
      <c r="E1088" s="44"/>
      <c r="F1088" s="44"/>
      <c r="G1088" s="31">
        <f t="shared" si="436"/>
        <v>0</v>
      </c>
      <c r="H1088" s="31">
        <f t="shared" si="437"/>
        <v>0</v>
      </c>
    </row>
    <row r="1089" spans="1:8" outlineLevel="1" x14ac:dyDescent="0.25">
      <c r="B1089" s="4"/>
      <c r="C1089" s="20">
        <v>8</v>
      </c>
      <c r="D1089" s="44"/>
      <c r="E1089" s="44"/>
      <c r="F1089" s="44"/>
      <c r="G1089" s="31">
        <f t="shared" si="436"/>
        <v>0</v>
      </c>
      <c r="H1089" s="31">
        <f t="shared" si="437"/>
        <v>0</v>
      </c>
    </row>
    <row r="1090" spans="1:8" outlineLevel="1" x14ac:dyDescent="0.25">
      <c r="B1090" s="4"/>
      <c r="C1090" s="20">
        <v>9</v>
      </c>
      <c r="D1090" s="44"/>
      <c r="E1090" s="44"/>
      <c r="F1090" s="44"/>
      <c r="G1090" s="31">
        <f t="shared" si="436"/>
        <v>0</v>
      </c>
      <c r="H1090" s="31">
        <f t="shared" si="437"/>
        <v>0</v>
      </c>
    </row>
    <row r="1091" spans="1:8" outlineLevel="1" x14ac:dyDescent="0.25">
      <c r="B1091" s="4"/>
      <c r="C1091" s="20">
        <v>10</v>
      </c>
      <c r="D1091" s="44"/>
      <c r="E1091" s="44"/>
      <c r="F1091" s="44"/>
      <c r="G1091" s="31">
        <f t="shared" si="436"/>
        <v>0</v>
      </c>
      <c r="H1091" s="31">
        <f t="shared" si="437"/>
        <v>0</v>
      </c>
    </row>
    <row r="1092" spans="1:8" outlineLevel="1" x14ac:dyDescent="0.25">
      <c r="B1092" s="4"/>
      <c r="C1092" s="20">
        <v>11</v>
      </c>
      <c r="D1092" s="44"/>
      <c r="E1092" s="44"/>
      <c r="F1092" s="44"/>
      <c r="G1092" s="31">
        <f t="shared" si="436"/>
        <v>0</v>
      </c>
      <c r="H1092" s="31">
        <f t="shared" si="437"/>
        <v>0</v>
      </c>
    </row>
    <row r="1093" spans="1:8" outlineLevel="1" x14ac:dyDescent="0.25">
      <c r="B1093" s="4"/>
      <c r="C1093" s="20">
        <v>12</v>
      </c>
      <c r="D1093" s="44"/>
      <c r="E1093" s="44"/>
      <c r="F1093" s="44"/>
      <c r="G1093" s="31">
        <f t="shared" si="436"/>
        <v>0</v>
      </c>
      <c r="H1093" s="31">
        <f t="shared" si="437"/>
        <v>0</v>
      </c>
    </row>
    <row r="1094" spans="1:8" outlineLevel="1" x14ac:dyDescent="0.25">
      <c r="B1094" s="4"/>
      <c r="C1094" s="20">
        <v>13</v>
      </c>
      <c r="D1094" s="44"/>
      <c r="E1094" s="44"/>
      <c r="F1094" s="44"/>
      <c r="G1094" s="31">
        <f t="shared" si="436"/>
        <v>0</v>
      </c>
      <c r="H1094" s="31">
        <f t="shared" si="437"/>
        <v>0</v>
      </c>
    </row>
    <row r="1095" spans="1:8" outlineLevel="1" x14ac:dyDescent="0.25">
      <c r="B1095" s="4"/>
      <c r="C1095" s="20">
        <v>14</v>
      </c>
      <c r="D1095" s="44"/>
      <c r="E1095" s="44"/>
      <c r="F1095" s="44"/>
      <c r="G1095" s="31">
        <f t="shared" si="436"/>
        <v>0</v>
      </c>
      <c r="H1095" s="31">
        <f t="shared" si="437"/>
        <v>0</v>
      </c>
    </row>
    <row r="1096" spans="1:8" outlineLevel="1" x14ac:dyDescent="0.25">
      <c r="B1096" s="4"/>
      <c r="C1096" s="20">
        <v>15</v>
      </c>
      <c r="D1096" s="44"/>
      <c r="E1096" s="44"/>
      <c r="F1096" s="44"/>
      <c r="G1096" s="31">
        <f t="shared" si="436"/>
        <v>0</v>
      </c>
      <c r="H1096" s="31">
        <f t="shared" si="437"/>
        <v>0</v>
      </c>
    </row>
    <row r="1097" spans="1:8" outlineLevel="1" x14ac:dyDescent="0.25">
      <c r="B1097" s="4"/>
      <c r="C1097" s="20">
        <v>16</v>
      </c>
      <c r="D1097" s="44"/>
      <c r="E1097" s="44"/>
      <c r="F1097" s="44"/>
      <c r="G1097" s="31">
        <f t="shared" si="436"/>
        <v>0</v>
      </c>
      <c r="H1097" s="31">
        <f t="shared" si="437"/>
        <v>0</v>
      </c>
    </row>
    <row r="1098" spans="1:8" outlineLevel="1" x14ac:dyDescent="0.25">
      <c r="B1098" s="4"/>
      <c r="C1098" s="20">
        <v>17</v>
      </c>
      <c r="D1098" s="44"/>
      <c r="E1098" s="44"/>
      <c r="F1098" s="44"/>
      <c r="G1098" s="31">
        <f t="shared" si="436"/>
        <v>0</v>
      </c>
      <c r="H1098" s="31">
        <f t="shared" si="437"/>
        <v>0</v>
      </c>
    </row>
    <row r="1099" spans="1:8" outlineLevel="1" x14ac:dyDescent="0.25">
      <c r="B1099" s="4"/>
      <c r="C1099" s="20">
        <v>18</v>
      </c>
      <c r="D1099" s="44"/>
      <c r="E1099" s="44"/>
      <c r="F1099" s="44"/>
      <c r="G1099" s="31">
        <f t="shared" si="436"/>
        <v>0</v>
      </c>
      <c r="H1099" s="31">
        <f t="shared" si="437"/>
        <v>0</v>
      </c>
    </row>
    <row r="1100" spans="1:8" outlineLevel="1" x14ac:dyDescent="0.25">
      <c r="B1100" s="4"/>
      <c r="C1100" s="20">
        <v>19</v>
      </c>
      <c r="D1100" s="44"/>
      <c r="E1100" s="44"/>
      <c r="F1100" s="44"/>
      <c r="G1100" s="31">
        <f t="shared" si="436"/>
        <v>0</v>
      </c>
      <c r="H1100" s="31">
        <f t="shared" si="437"/>
        <v>0</v>
      </c>
    </row>
    <row r="1101" spans="1:8" outlineLevel="1" x14ac:dyDescent="0.25">
      <c r="B1101" s="4"/>
      <c r="C1101" s="20">
        <v>20</v>
      </c>
      <c r="D1101" s="44"/>
      <c r="E1101" s="44"/>
      <c r="F1101" s="44"/>
      <c r="G1101" s="31">
        <f t="shared" si="436"/>
        <v>0</v>
      </c>
      <c r="H1101" s="31">
        <f t="shared" si="437"/>
        <v>0</v>
      </c>
    </row>
    <row r="1102" spans="1:8" outlineLevel="1" x14ac:dyDescent="0.25">
      <c r="A1102" s="20" t="s">
        <v>0</v>
      </c>
      <c r="B1102" s="38" t="str">
        <f>'Aggregated Ava Portfolio'!B126</f>
        <v>Oakland Ice Center</v>
      </c>
      <c r="C1102" s="32" t="s">
        <v>121</v>
      </c>
      <c r="D1102" s="33">
        <f>SUM(D1082:D1101)</f>
        <v>0</v>
      </c>
      <c r="E1102" s="33">
        <f t="shared" ref="E1102:G1102" si="438">SUM(E1082:E1101)</f>
        <v>0</v>
      </c>
      <c r="F1102" s="33">
        <f t="shared" si="438"/>
        <v>0</v>
      </c>
      <c r="G1102" s="33">
        <f t="shared" si="438"/>
        <v>0</v>
      </c>
      <c r="H1102" s="33">
        <f>H1101</f>
        <v>0</v>
      </c>
    </row>
    <row r="1103" spans="1:8" outlineLevel="1" x14ac:dyDescent="0.25">
      <c r="B1103" s="4"/>
      <c r="C1103" s="36"/>
      <c r="D1103" s="37"/>
      <c r="E1103" s="37"/>
      <c r="F1103" s="37"/>
      <c r="G1103" s="37"/>
      <c r="H1103" s="37"/>
    </row>
    <row r="1104" spans="1:8" outlineLevel="1" x14ac:dyDescent="0.25">
      <c r="B1104" s="4"/>
      <c r="C1104" s="30" t="s">
        <v>115</v>
      </c>
      <c r="D1104" s="30" t="s">
        <v>116</v>
      </c>
      <c r="E1104" s="30" t="s">
        <v>117</v>
      </c>
      <c r="F1104" s="30" t="s">
        <v>118</v>
      </c>
      <c r="G1104" s="30" t="s">
        <v>119</v>
      </c>
      <c r="H1104" s="30" t="s">
        <v>120</v>
      </c>
    </row>
    <row r="1105" spans="2:8" outlineLevel="1" x14ac:dyDescent="0.25">
      <c r="C1105" s="20">
        <v>1</v>
      </c>
      <c r="D1105" s="44"/>
      <c r="E1105" s="44"/>
      <c r="F1105" s="44"/>
      <c r="G1105" s="31">
        <f>E1105-F1105-D1105</f>
        <v>0</v>
      </c>
      <c r="H1105" s="31">
        <f>G1105</f>
        <v>0</v>
      </c>
    </row>
    <row r="1106" spans="2:8" outlineLevel="1" x14ac:dyDescent="0.25">
      <c r="B1106" s="4"/>
      <c r="C1106" s="20">
        <v>2</v>
      </c>
      <c r="D1106" s="44"/>
      <c r="E1106" s="44"/>
      <c r="F1106" s="44"/>
      <c r="G1106" s="31">
        <f t="shared" ref="G1106:G1124" si="439">E1106-F1106-D1106</f>
        <v>0</v>
      </c>
      <c r="H1106" s="31">
        <f>G1106+H1105</f>
        <v>0</v>
      </c>
    </row>
    <row r="1107" spans="2:8" outlineLevel="1" x14ac:dyDescent="0.25">
      <c r="B1107" s="4"/>
      <c r="C1107" s="20">
        <v>3</v>
      </c>
      <c r="D1107" s="44"/>
      <c r="E1107" s="44"/>
      <c r="F1107" s="44"/>
      <c r="G1107" s="31">
        <f t="shared" si="439"/>
        <v>0</v>
      </c>
      <c r="H1107" s="31">
        <f t="shared" ref="H1107:H1124" si="440">G1107+H1106</f>
        <v>0</v>
      </c>
    </row>
    <row r="1108" spans="2:8" outlineLevel="1" x14ac:dyDescent="0.25">
      <c r="B1108" s="4"/>
      <c r="C1108" s="20">
        <v>4</v>
      </c>
      <c r="D1108" s="44"/>
      <c r="E1108" s="44"/>
      <c r="F1108" s="44"/>
      <c r="G1108" s="31">
        <f t="shared" si="439"/>
        <v>0</v>
      </c>
      <c r="H1108" s="31">
        <f t="shared" si="440"/>
        <v>0</v>
      </c>
    </row>
    <row r="1109" spans="2:8" outlineLevel="1" x14ac:dyDescent="0.25">
      <c r="B1109" s="4"/>
      <c r="C1109" s="20">
        <v>5</v>
      </c>
      <c r="D1109" s="44"/>
      <c r="E1109" s="44"/>
      <c r="F1109" s="44"/>
      <c r="G1109" s="31">
        <f t="shared" si="439"/>
        <v>0</v>
      </c>
      <c r="H1109" s="31">
        <f t="shared" si="440"/>
        <v>0</v>
      </c>
    </row>
    <row r="1110" spans="2:8" outlineLevel="1" x14ac:dyDescent="0.25">
      <c r="B1110" s="4"/>
      <c r="C1110" s="20">
        <v>6</v>
      </c>
      <c r="D1110" s="44"/>
      <c r="E1110" s="44"/>
      <c r="F1110" s="44"/>
      <c r="G1110" s="31">
        <f t="shared" si="439"/>
        <v>0</v>
      </c>
      <c r="H1110" s="31">
        <f t="shared" si="440"/>
        <v>0</v>
      </c>
    </row>
    <row r="1111" spans="2:8" outlineLevel="1" x14ac:dyDescent="0.25">
      <c r="B1111" s="4"/>
      <c r="C1111" s="20">
        <v>7</v>
      </c>
      <c r="D1111" s="44"/>
      <c r="E1111" s="44"/>
      <c r="F1111" s="44"/>
      <c r="G1111" s="31">
        <f t="shared" si="439"/>
        <v>0</v>
      </c>
      <c r="H1111" s="31">
        <f t="shared" si="440"/>
        <v>0</v>
      </c>
    </row>
    <row r="1112" spans="2:8" outlineLevel="1" x14ac:dyDescent="0.25">
      <c r="B1112" s="4"/>
      <c r="C1112" s="20">
        <v>8</v>
      </c>
      <c r="D1112" s="44"/>
      <c r="E1112" s="44"/>
      <c r="F1112" s="44"/>
      <c r="G1112" s="31">
        <f t="shared" si="439"/>
        <v>0</v>
      </c>
      <c r="H1112" s="31">
        <f t="shared" si="440"/>
        <v>0</v>
      </c>
    </row>
    <row r="1113" spans="2:8" outlineLevel="1" x14ac:dyDescent="0.25">
      <c r="B1113" s="4"/>
      <c r="C1113" s="20">
        <v>9</v>
      </c>
      <c r="D1113" s="44"/>
      <c r="E1113" s="44"/>
      <c r="F1113" s="44"/>
      <c r="G1113" s="31">
        <f t="shared" si="439"/>
        <v>0</v>
      </c>
      <c r="H1113" s="31">
        <f t="shared" si="440"/>
        <v>0</v>
      </c>
    </row>
    <row r="1114" spans="2:8" outlineLevel="1" x14ac:dyDescent="0.25">
      <c r="B1114" s="4"/>
      <c r="C1114" s="20">
        <v>10</v>
      </c>
      <c r="D1114" s="44"/>
      <c r="E1114" s="44"/>
      <c r="F1114" s="44"/>
      <c r="G1114" s="31">
        <f t="shared" si="439"/>
        <v>0</v>
      </c>
      <c r="H1114" s="31">
        <f t="shared" si="440"/>
        <v>0</v>
      </c>
    </row>
    <row r="1115" spans="2:8" outlineLevel="1" x14ac:dyDescent="0.25">
      <c r="B1115" s="4"/>
      <c r="C1115" s="20">
        <v>11</v>
      </c>
      <c r="D1115" s="44"/>
      <c r="E1115" s="44"/>
      <c r="F1115" s="44"/>
      <c r="G1115" s="31">
        <f t="shared" si="439"/>
        <v>0</v>
      </c>
      <c r="H1115" s="31">
        <f t="shared" si="440"/>
        <v>0</v>
      </c>
    </row>
    <row r="1116" spans="2:8" outlineLevel="1" x14ac:dyDescent="0.25">
      <c r="B1116" s="4"/>
      <c r="C1116" s="20">
        <v>12</v>
      </c>
      <c r="D1116" s="44"/>
      <c r="E1116" s="44"/>
      <c r="F1116" s="44"/>
      <c r="G1116" s="31">
        <f t="shared" si="439"/>
        <v>0</v>
      </c>
      <c r="H1116" s="31">
        <f t="shared" si="440"/>
        <v>0</v>
      </c>
    </row>
    <row r="1117" spans="2:8" outlineLevel="1" x14ac:dyDescent="0.25">
      <c r="B1117" s="4"/>
      <c r="C1117" s="20">
        <v>13</v>
      </c>
      <c r="D1117" s="44"/>
      <c r="E1117" s="44"/>
      <c r="F1117" s="44"/>
      <c r="G1117" s="31">
        <f t="shared" si="439"/>
        <v>0</v>
      </c>
      <c r="H1117" s="31">
        <f t="shared" si="440"/>
        <v>0</v>
      </c>
    </row>
    <row r="1118" spans="2:8" outlineLevel="1" x14ac:dyDescent="0.25">
      <c r="B1118" s="4"/>
      <c r="C1118" s="20">
        <v>14</v>
      </c>
      <c r="D1118" s="44"/>
      <c r="E1118" s="44"/>
      <c r="F1118" s="44"/>
      <c r="G1118" s="31">
        <f t="shared" si="439"/>
        <v>0</v>
      </c>
      <c r="H1118" s="31">
        <f t="shared" si="440"/>
        <v>0</v>
      </c>
    </row>
    <row r="1119" spans="2:8" outlineLevel="1" x14ac:dyDescent="0.25">
      <c r="B1119" s="4"/>
      <c r="C1119" s="20">
        <v>15</v>
      </c>
      <c r="D1119" s="44"/>
      <c r="E1119" s="44"/>
      <c r="F1119" s="44"/>
      <c r="G1119" s="31">
        <f t="shared" si="439"/>
        <v>0</v>
      </c>
      <c r="H1119" s="31">
        <f t="shared" si="440"/>
        <v>0</v>
      </c>
    </row>
    <row r="1120" spans="2:8" outlineLevel="1" x14ac:dyDescent="0.25">
      <c r="B1120" s="4"/>
      <c r="C1120" s="20">
        <v>16</v>
      </c>
      <c r="D1120" s="44"/>
      <c r="E1120" s="44"/>
      <c r="F1120" s="44"/>
      <c r="G1120" s="31">
        <f t="shared" si="439"/>
        <v>0</v>
      </c>
      <c r="H1120" s="31">
        <f t="shared" si="440"/>
        <v>0</v>
      </c>
    </row>
    <row r="1121" spans="1:8" outlineLevel="1" x14ac:dyDescent="0.25">
      <c r="B1121" s="4"/>
      <c r="C1121" s="20">
        <v>17</v>
      </c>
      <c r="D1121" s="44"/>
      <c r="E1121" s="44"/>
      <c r="F1121" s="44"/>
      <c r="G1121" s="31">
        <f t="shared" si="439"/>
        <v>0</v>
      </c>
      <c r="H1121" s="31">
        <f t="shared" si="440"/>
        <v>0</v>
      </c>
    </row>
    <row r="1122" spans="1:8" outlineLevel="1" x14ac:dyDescent="0.25">
      <c r="B1122" s="4"/>
      <c r="C1122" s="20">
        <v>18</v>
      </c>
      <c r="D1122" s="44"/>
      <c r="E1122" s="44"/>
      <c r="F1122" s="44"/>
      <c r="G1122" s="31">
        <f t="shared" si="439"/>
        <v>0</v>
      </c>
      <c r="H1122" s="31">
        <f t="shared" si="440"/>
        <v>0</v>
      </c>
    </row>
    <row r="1123" spans="1:8" outlineLevel="1" x14ac:dyDescent="0.25">
      <c r="B1123" s="4"/>
      <c r="C1123" s="20">
        <v>19</v>
      </c>
      <c r="D1123" s="44"/>
      <c r="E1123" s="44"/>
      <c r="F1123" s="44"/>
      <c r="G1123" s="31">
        <f t="shared" si="439"/>
        <v>0</v>
      </c>
      <c r="H1123" s="31">
        <f t="shared" si="440"/>
        <v>0</v>
      </c>
    </row>
    <row r="1124" spans="1:8" outlineLevel="1" x14ac:dyDescent="0.25">
      <c r="B1124" s="4"/>
      <c r="C1124" s="20">
        <v>20</v>
      </c>
      <c r="D1124" s="44"/>
      <c r="E1124" s="44"/>
      <c r="F1124" s="44"/>
      <c r="G1124" s="31">
        <f t="shared" si="439"/>
        <v>0</v>
      </c>
      <c r="H1124" s="31">
        <f t="shared" si="440"/>
        <v>0</v>
      </c>
    </row>
    <row r="1125" spans="1:8" outlineLevel="1" x14ac:dyDescent="0.25">
      <c r="A1125" s="20" t="s">
        <v>0</v>
      </c>
      <c r="B1125" s="38" t="str">
        <f>'Aggregated Ava Portfolio'!B127</f>
        <v>Oakland Public Library</v>
      </c>
      <c r="C1125" s="32" t="s">
        <v>121</v>
      </c>
      <c r="D1125" s="33">
        <f>SUM(D1105:D1124)</f>
        <v>0</v>
      </c>
      <c r="E1125" s="33">
        <f t="shared" ref="E1125:G1125" si="441">SUM(E1105:E1124)</f>
        <v>0</v>
      </c>
      <c r="F1125" s="33">
        <f t="shared" si="441"/>
        <v>0</v>
      </c>
      <c r="G1125" s="33">
        <f t="shared" si="441"/>
        <v>0</v>
      </c>
      <c r="H1125" s="33">
        <f>H1124</f>
        <v>0</v>
      </c>
    </row>
    <row r="1126" spans="1:8" outlineLevel="1" x14ac:dyDescent="0.25"/>
    <row r="1127" spans="1:8" outlineLevel="1" x14ac:dyDescent="0.25">
      <c r="B1127" s="4"/>
      <c r="C1127" s="30" t="s">
        <v>115</v>
      </c>
      <c r="D1127" s="30" t="s">
        <v>116</v>
      </c>
      <c r="E1127" s="30" t="s">
        <v>117</v>
      </c>
      <c r="F1127" s="30" t="s">
        <v>118</v>
      </c>
      <c r="G1127" s="30" t="s">
        <v>119</v>
      </c>
      <c r="H1127" s="30" t="s">
        <v>120</v>
      </c>
    </row>
    <row r="1128" spans="1:8" outlineLevel="1" x14ac:dyDescent="0.25">
      <c r="C1128" s="20">
        <v>1</v>
      </c>
      <c r="D1128" s="44"/>
      <c r="E1128" s="44"/>
      <c r="F1128" s="44"/>
      <c r="G1128" s="31">
        <f>E1128-F1128-D1128</f>
        <v>0</v>
      </c>
      <c r="H1128" s="31">
        <f>G1128</f>
        <v>0</v>
      </c>
    </row>
    <row r="1129" spans="1:8" outlineLevel="1" x14ac:dyDescent="0.25">
      <c r="B1129" s="4"/>
      <c r="C1129" s="20">
        <v>2</v>
      </c>
      <c r="D1129" s="44"/>
      <c r="E1129" s="44"/>
      <c r="F1129" s="44"/>
      <c r="G1129" s="31">
        <f t="shared" ref="G1129:G1147" si="442">E1129-F1129-D1129</f>
        <v>0</v>
      </c>
      <c r="H1129" s="31">
        <f>G1129+H1128</f>
        <v>0</v>
      </c>
    </row>
    <row r="1130" spans="1:8" outlineLevel="1" x14ac:dyDescent="0.25">
      <c r="B1130" s="4"/>
      <c r="C1130" s="20">
        <v>3</v>
      </c>
      <c r="D1130" s="44"/>
      <c r="E1130" s="44"/>
      <c r="F1130" s="44"/>
      <c r="G1130" s="31">
        <f t="shared" si="442"/>
        <v>0</v>
      </c>
      <c r="H1130" s="31">
        <f t="shared" ref="H1130:H1147" si="443">G1130+H1129</f>
        <v>0</v>
      </c>
    </row>
    <row r="1131" spans="1:8" outlineLevel="1" x14ac:dyDescent="0.25">
      <c r="B1131" s="4"/>
      <c r="C1131" s="20">
        <v>4</v>
      </c>
      <c r="D1131" s="44"/>
      <c r="E1131" s="44"/>
      <c r="F1131" s="44"/>
      <c r="G1131" s="31">
        <f t="shared" si="442"/>
        <v>0</v>
      </c>
      <c r="H1131" s="31">
        <f t="shared" si="443"/>
        <v>0</v>
      </c>
    </row>
    <row r="1132" spans="1:8" outlineLevel="1" x14ac:dyDescent="0.25">
      <c r="B1132" s="4"/>
      <c r="C1132" s="20">
        <v>5</v>
      </c>
      <c r="D1132" s="44"/>
      <c r="E1132" s="44"/>
      <c r="F1132" s="44"/>
      <c r="G1132" s="31">
        <f t="shared" si="442"/>
        <v>0</v>
      </c>
      <c r="H1132" s="31">
        <f t="shared" si="443"/>
        <v>0</v>
      </c>
    </row>
    <row r="1133" spans="1:8" outlineLevel="1" x14ac:dyDescent="0.25">
      <c r="B1133" s="4"/>
      <c r="C1133" s="20">
        <v>6</v>
      </c>
      <c r="D1133" s="44"/>
      <c r="E1133" s="44"/>
      <c r="F1133" s="44"/>
      <c r="G1133" s="31">
        <f t="shared" si="442"/>
        <v>0</v>
      </c>
      <c r="H1133" s="31">
        <f t="shared" si="443"/>
        <v>0</v>
      </c>
    </row>
    <row r="1134" spans="1:8" outlineLevel="1" x14ac:dyDescent="0.25">
      <c r="B1134" s="4"/>
      <c r="C1134" s="20">
        <v>7</v>
      </c>
      <c r="D1134" s="44"/>
      <c r="E1134" s="44"/>
      <c r="F1134" s="44"/>
      <c r="G1134" s="31">
        <f t="shared" si="442"/>
        <v>0</v>
      </c>
      <c r="H1134" s="31">
        <f t="shared" si="443"/>
        <v>0</v>
      </c>
    </row>
    <row r="1135" spans="1:8" outlineLevel="1" x14ac:dyDescent="0.25">
      <c r="B1135" s="4"/>
      <c r="C1135" s="20">
        <v>8</v>
      </c>
      <c r="D1135" s="44"/>
      <c r="E1135" s="44"/>
      <c r="F1135" s="44"/>
      <c r="G1135" s="31">
        <f t="shared" si="442"/>
        <v>0</v>
      </c>
      <c r="H1135" s="31">
        <f t="shared" si="443"/>
        <v>0</v>
      </c>
    </row>
    <row r="1136" spans="1:8" outlineLevel="1" x14ac:dyDescent="0.25">
      <c r="B1136" s="4"/>
      <c r="C1136" s="20">
        <v>9</v>
      </c>
      <c r="D1136" s="44"/>
      <c r="E1136" s="44"/>
      <c r="F1136" s="44"/>
      <c r="G1136" s="31">
        <f t="shared" si="442"/>
        <v>0</v>
      </c>
      <c r="H1136" s="31">
        <f t="shared" si="443"/>
        <v>0</v>
      </c>
    </row>
    <row r="1137" spans="1:8" outlineLevel="1" x14ac:dyDescent="0.25">
      <c r="B1137" s="4"/>
      <c r="C1137" s="20">
        <v>10</v>
      </c>
      <c r="D1137" s="44"/>
      <c r="E1137" s="44"/>
      <c r="F1137" s="44"/>
      <c r="G1137" s="31">
        <f t="shared" si="442"/>
        <v>0</v>
      </c>
      <c r="H1137" s="31">
        <f t="shared" si="443"/>
        <v>0</v>
      </c>
    </row>
    <row r="1138" spans="1:8" outlineLevel="1" x14ac:dyDescent="0.25">
      <c r="B1138" s="4"/>
      <c r="C1138" s="20">
        <v>11</v>
      </c>
      <c r="D1138" s="44"/>
      <c r="E1138" s="44"/>
      <c r="F1138" s="44"/>
      <c r="G1138" s="31">
        <f t="shared" si="442"/>
        <v>0</v>
      </c>
      <c r="H1138" s="31">
        <f t="shared" si="443"/>
        <v>0</v>
      </c>
    </row>
    <row r="1139" spans="1:8" outlineLevel="1" x14ac:dyDescent="0.25">
      <c r="B1139" s="4"/>
      <c r="C1139" s="20">
        <v>12</v>
      </c>
      <c r="D1139" s="44"/>
      <c r="E1139" s="44"/>
      <c r="F1139" s="44"/>
      <c r="G1139" s="31">
        <f t="shared" si="442"/>
        <v>0</v>
      </c>
      <c r="H1139" s="31">
        <f t="shared" si="443"/>
        <v>0</v>
      </c>
    </row>
    <row r="1140" spans="1:8" outlineLevel="1" x14ac:dyDescent="0.25">
      <c r="B1140" s="4"/>
      <c r="C1140" s="20">
        <v>13</v>
      </c>
      <c r="D1140" s="44"/>
      <c r="E1140" s="44"/>
      <c r="F1140" s="44"/>
      <c r="G1140" s="31">
        <f t="shared" si="442"/>
        <v>0</v>
      </c>
      <c r="H1140" s="31">
        <f t="shared" si="443"/>
        <v>0</v>
      </c>
    </row>
    <row r="1141" spans="1:8" outlineLevel="1" x14ac:dyDescent="0.25">
      <c r="B1141" s="4"/>
      <c r="C1141" s="20">
        <v>14</v>
      </c>
      <c r="D1141" s="44"/>
      <c r="E1141" s="44"/>
      <c r="F1141" s="44"/>
      <c r="G1141" s="31">
        <f t="shared" si="442"/>
        <v>0</v>
      </c>
      <c r="H1141" s="31">
        <f t="shared" si="443"/>
        <v>0</v>
      </c>
    </row>
    <row r="1142" spans="1:8" outlineLevel="1" x14ac:dyDescent="0.25">
      <c r="B1142" s="4"/>
      <c r="C1142" s="20">
        <v>15</v>
      </c>
      <c r="D1142" s="44"/>
      <c r="E1142" s="44"/>
      <c r="F1142" s="44"/>
      <c r="G1142" s="31">
        <f t="shared" si="442"/>
        <v>0</v>
      </c>
      <c r="H1142" s="31">
        <f t="shared" si="443"/>
        <v>0</v>
      </c>
    </row>
    <row r="1143" spans="1:8" outlineLevel="1" x14ac:dyDescent="0.25">
      <c r="B1143" s="4"/>
      <c r="C1143" s="20">
        <v>16</v>
      </c>
      <c r="D1143" s="44"/>
      <c r="E1143" s="44"/>
      <c r="F1143" s="44"/>
      <c r="G1143" s="31">
        <f t="shared" si="442"/>
        <v>0</v>
      </c>
      <c r="H1143" s="31">
        <f t="shared" si="443"/>
        <v>0</v>
      </c>
    </row>
    <row r="1144" spans="1:8" outlineLevel="1" x14ac:dyDescent="0.25">
      <c r="B1144" s="4"/>
      <c r="C1144" s="20">
        <v>17</v>
      </c>
      <c r="D1144" s="44"/>
      <c r="E1144" s="44"/>
      <c r="F1144" s="44"/>
      <c r="G1144" s="31">
        <f t="shared" si="442"/>
        <v>0</v>
      </c>
      <c r="H1144" s="31">
        <f t="shared" si="443"/>
        <v>0</v>
      </c>
    </row>
    <row r="1145" spans="1:8" outlineLevel="1" x14ac:dyDescent="0.25">
      <c r="B1145" s="4"/>
      <c r="C1145" s="20">
        <v>18</v>
      </c>
      <c r="D1145" s="44"/>
      <c r="E1145" s="44"/>
      <c r="F1145" s="44"/>
      <c r="G1145" s="31">
        <f t="shared" si="442"/>
        <v>0</v>
      </c>
      <c r="H1145" s="31">
        <f t="shared" si="443"/>
        <v>0</v>
      </c>
    </row>
    <row r="1146" spans="1:8" outlineLevel="1" x14ac:dyDescent="0.25">
      <c r="B1146" s="4"/>
      <c r="C1146" s="20">
        <v>19</v>
      </c>
      <c r="D1146" s="44"/>
      <c r="E1146" s="44"/>
      <c r="F1146" s="44"/>
      <c r="G1146" s="31">
        <f t="shared" si="442"/>
        <v>0</v>
      </c>
      <c r="H1146" s="31">
        <f t="shared" si="443"/>
        <v>0</v>
      </c>
    </row>
    <row r="1147" spans="1:8" outlineLevel="1" x14ac:dyDescent="0.25">
      <c r="B1147" s="4"/>
      <c r="C1147" s="20">
        <v>20</v>
      </c>
      <c r="D1147" s="44"/>
      <c r="E1147" s="44"/>
      <c r="F1147" s="44"/>
      <c r="G1147" s="31">
        <f t="shared" si="442"/>
        <v>0</v>
      </c>
      <c r="H1147" s="31">
        <f t="shared" si="443"/>
        <v>0</v>
      </c>
    </row>
    <row r="1148" spans="1:8" outlineLevel="1" x14ac:dyDescent="0.25">
      <c r="A1148" s="20" t="s">
        <v>0</v>
      </c>
      <c r="B1148" s="38" t="str">
        <f>'Aggregated Ava Portfolio'!B128</f>
        <v>Oakland Public Library: 81st St Branch</v>
      </c>
      <c r="C1148" s="32" t="s">
        <v>121</v>
      </c>
      <c r="D1148" s="33">
        <f>SUM(D1128:D1147)</f>
        <v>0</v>
      </c>
      <c r="E1148" s="33">
        <f t="shared" ref="E1148:G1148" si="444">SUM(E1128:E1147)</f>
        <v>0</v>
      </c>
      <c r="F1148" s="33">
        <f t="shared" si="444"/>
        <v>0</v>
      </c>
      <c r="G1148" s="33">
        <f t="shared" si="444"/>
        <v>0</v>
      </c>
      <c r="H1148" s="33">
        <f>H1147</f>
        <v>0</v>
      </c>
    </row>
    <row r="1150" spans="1:8" s="29" customFormat="1" x14ac:dyDescent="0.25">
      <c r="A1150" s="20" t="s">
        <v>0</v>
      </c>
      <c r="B1150" s="28" t="s">
        <v>128</v>
      </c>
    </row>
    <row r="1151" spans="1:8" outlineLevel="1" x14ac:dyDescent="0.25"/>
    <row r="1152" spans="1:8" outlineLevel="1" x14ac:dyDescent="0.25">
      <c r="A1152" s="20"/>
      <c r="B1152" s="4"/>
      <c r="C1152" s="42" t="str">
        <f>TEXT(B1150,"")&amp;" Roll Up"</f>
        <v>Pleasanton Core Portfolio Roll Up</v>
      </c>
      <c r="D1152" s="43"/>
      <c r="E1152" s="43"/>
      <c r="F1152" s="43"/>
      <c r="G1152" s="43"/>
      <c r="H1152" s="43"/>
    </row>
    <row r="1153" spans="1:8" outlineLevel="1" x14ac:dyDescent="0.25">
      <c r="A1153" s="20"/>
      <c r="B1153" s="4"/>
    </row>
    <row r="1154" spans="1:8" outlineLevel="1" x14ac:dyDescent="0.25">
      <c r="A1154" s="20"/>
      <c r="B1154" s="4"/>
      <c r="C1154" s="30" t="s">
        <v>115</v>
      </c>
      <c r="D1154" s="30" t="s">
        <v>116</v>
      </c>
      <c r="E1154" s="30" t="s">
        <v>117</v>
      </c>
      <c r="F1154" s="30" t="s">
        <v>118</v>
      </c>
      <c r="G1154" s="30" t="s">
        <v>119</v>
      </c>
      <c r="H1154" s="30" t="s">
        <v>120</v>
      </c>
    </row>
    <row r="1155" spans="1:8" outlineLevel="1" x14ac:dyDescent="0.25">
      <c r="A1155" s="20"/>
      <c r="B1155" s="4"/>
      <c r="C1155" s="20">
        <v>1</v>
      </c>
      <c r="D1155" s="45">
        <f>SUM(D1178,D1201,D1224,D1247,D1270,D1293,D1316,D1339,D1362,D1385,D1408,D1431,D1454)</f>
        <v>0</v>
      </c>
      <c r="E1155" s="45">
        <f t="shared" ref="E1155:F1155" si="445">SUM(E1178,E1201,E1224,E1247,E1270,E1293,E1316,E1339,E1362,E1385,E1408,E1431,E1454)</f>
        <v>0</v>
      </c>
      <c r="F1155" s="45">
        <f t="shared" si="445"/>
        <v>0</v>
      </c>
      <c r="G1155" s="45">
        <f t="shared" ref="G1155" si="446">SUM(G1178,G1201,G1224,G1247,G1270,G1293,G1316,G1339,G1362,G1385,G1408,G1431,G1454)</f>
        <v>0</v>
      </c>
      <c r="H1155" s="31">
        <f>G1155</f>
        <v>0</v>
      </c>
    </row>
    <row r="1156" spans="1:8" outlineLevel="1" x14ac:dyDescent="0.25">
      <c r="A1156" s="20"/>
      <c r="B1156" s="4"/>
      <c r="C1156" s="20">
        <v>2</v>
      </c>
      <c r="D1156" s="45">
        <f t="shared" ref="D1156:F1156" si="447">SUM(D1179,D1202,D1225,D1248,D1271,D1294,D1317,D1340,D1363,D1386,D1409,D1432,D1455)</f>
        <v>0</v>
      </c>
      <c r="E1156" s="45">
        <f t="shared" si="447"/>
        <v>0</v>
      </c>
      <c r="F1156" s="45">
        <f t="shared" si="447"/>
        <v>0</v>
      </c>
      <c r="G1156" s="45">
        <f t="shared" ref="G1156" si="448">SUM(G1179,G1202,G1225,G1248,G1271,G1294,G1317,G1340,G1363,G1386,G1409,G1432,G1455)</f>
        <v>0</v>
      </c>
      <c r="H1156" s="31">
        <f>G1156+H1155</f>
        <v>0</v>
      </c>
    </row>
    <row r="1157" spans="1:8" outlineLevel="1" x14ac:dyDescent="0.25">
      <c r="A1157" s="20"/>
      <c r="B1157" s="4"/>
      <c r="C1157" s="20">
        <v>3</v>
      </c>
      <c r="D1157" s="45">
        <f t="shared" ref="D1157:F1157" si="449">SUM(D1180,D1203,D1226,D1249,D1272,D1295,D1318,D1341,D1364,D1387,D1410,D1433,D1456)</f>
        <v>0</v>
      </c>
      <c r="E1157" s="45">
        <f t="shared" si="449"/>
        <v>0</v>
      </c>
      <c r="F1157" s="45">
        <f t="shared" si="449"/>
        <v>0</v>
      </c>
      <c r="G1157" s="45">
        <f t="shared" ref="G1157" si="450">SUM(G1180,G1203,G1226,G1249,G1272,G1295,G1318,G1341,G1364,G1387,G1410,G1433,G1456)</f>
        <v>0</v>
      </c>
      <c r="H1157" s="31">
        <f t="shared" ref="H1157:H1174" si="451">G1157+H1156</f>
        <v>0</v>
      </c>
    </row>
    <row r="1158" spans="1:8" outlineLevel="1" x14ac:dyDescent="0.25">
      <c r="A1158" s="20"/>
      <c r="B1158" s="4"/>
      <c r="C1158" s="20">
        <v>4</v>
      </c>
      <c r="D1158" s="45">
        <f t="shared" ref="D1158:F1158" si="452">SUM(D1181,D1204,D1227,D1250,D1273,D1296,D1319,D1342,D1365,D1388,D1411,D1434,D1457)</f>
        <v>0</v>
      </c>
      <c r="E1158" s="45">
        <f t="shared" si="452"/>
        <v>0</v>
      </c>
      <c r="F1158" s="45">
        <f t="shared" si="452"/>
        <v>0</v>
      </c>
      <c r="G1158" s="45">
        <f t="shared" ref="G1158" si="453">SUM(G1181,G1204,G1227,G1250,G1273,G1296,G1319,G1342,G1365,G1388,G1411,G1434,G1457)</f>
        <v>0</v>
      </c>
      <c r="H1158" s="31">
        <f t="shared" si="451"/>
        <v>0</v>
      </c>
    </row>
    <row r="1159" spans="1:8" outlineLevel="1" x14ac:dyDescent="0.25">
      <c r="A1159" s="20"/>
      <c r="B1159" s="4"/>
      <c r="C1159" s="20">
        <v>5</v>
      </c>
      <c r="D1159" s="45">
        <f t="shared" ref="D1159:F1159" si="454">SUM(D1182,D1205,D1228,D1251,D1274,D1297,D1320,D1343,D1366,D1389,D1412,D1435,D1458)</f>
        <v>0</v>
      </c>
      <c r="E1159" s="45">
        <f t="shared" si="454"/>
        <v>0</v>
      </c>
      <c r="F1159" s="45">
        <f t="shared" si="454"/>
        <v>0</v>
      </c>
      <c r="G1159" s="45">
        <f t="shared" ref="G1159" si="455">SUM(G1182,G1205,G1228,G1251,G1274,G1297,G1320,G1343,G1366,G1389,G1412,G1435,G1458)</f>
        <v>0</v>
      </c>
      <c r="H1159" s="31">
        <f t="shared" si="451"/>
        <v>0</v>
      </c>
    </row>
    <row r="1160" spans="1:8" outlineLevel="1" x14ac:dyDescent="0.25">
      <c r="A1160" s="20"/>
      <c r="B1160" s="4"/>
      <c r="C1160" s="20">
        <v>6</v>
      </c>
      <c r="D1160" s="45">
        <f t="shared" ref="D1160:F1160" si="456">SUM(D1183,D1206,D1229,D1252,D1275,D1298,D1321,D1344,D1367,D1390,D1413,D1436,D1459)</f>
        <v>0</v>
      </c>
      <c r="E1160" s="45">
        <f t="shared" si="456"/>
        <v>0</v>
      </c>
      <c r="F1160" s="45">
        <f t="shared" si="456"/>
        <v>0</v>
      </c>
      <c r="G1160" s="45">
        <f t="shared" ref="G1160" si="457">SUM(G1183,G1206,G1229,G1252,G1275,G1298,G1321,G1344,G1367,G1390,G1413,G1436,G1459)</f>
        <v>0</v>
      </c>
      <c r="H1160" s="31">
        <f t="shared" si="451"/>
        <v>0</v>
      </c>
    </row>
    <row r="1161" spans="1:8" outlineLevel="1" x14ac:dyDescent="0.25">
      <c r="A1161" s="20"/>
      <c r="B1161" s="4"/>
      <c r="C1161" s="20">
        <v>7</v>
      </c>
      <c r="D1161" s="45">
        <f t="shared" ref="D1161:F1161" si="458">SUM(D1184,D1207,D1230,D1253,D1276,D1299,D1322,D1345,D1368,D1391,D1414,D1437,D1460)</f>
        <v>0</v>
      </c>
      <c r="E1161" s="45">
        <f t="shared" si="458"/>
        <v>0</v>
      </c>
      <c r="F1161" s="45">
        <f t="shared" si="458"/>
        <v>0</v>
      </c>
      <c r="G1161" s="45">
        <f t="shared" ref="G1161" si="459">SUM(G1184,G1207,G1230,G1253,G1276,G1299,G1322,G1345,G1368,G1391,G1414,G1437,G1460)</f>
        <v>0</v>
      </c>
      <c r="H1161" s="31">
        <f t="shared" si="451"/>
        <v>0</v>
      </c>
    </row>
    <row r="1162" spans="1:8" outlineLevel="1" x14ac:dyDescent="0.25">
      <c r="A1162" s="20"/>
      <c r="B1162" s="4"/>
      <c r="C1162" s="20">
        <v>8</v>
      </c>
      <c r="D1162" s="45">
        <f t="shared" ref="D1162:F1162" si="460">SUM(D1185,D1208,D1231,D1254,D1277,D1300,D1323,D1346,D1369,D1392,D1415,D1438,D1461)</f>
        <v>0</v>
      </c>
      <c r="E1162" s="45">
        <f t="shared" si="460"/>
        <v>0</v>
      </c>
      <c r="F1162" s="45">
        <f t="shared" si="460"/>
        <v>0</v>
      </c>
      <c r="G1162" s="45">
        <f t="shared" ref="G1162" si="461">SUM(G1185,G1208,G1231,G1254,G1277,G1300,G1323,G1346,G1369,G1392,G1415,G1438,G1461)</f>
        <v>0</v>
      </c>
      <c r="H1162" s="31">
        <f t="shared" si="451"/>
        <v>0</v>
      </c>
    </row>
    <row r="1163" spans="1:8" outlineLevel="1" x14ac:dyDescent="0.25">
      <c r="A1163" s="20"/>
      <c r="B1163" s="4"/>
      <c r="C1163" s="20">
        <v>9</v>
      </c>
      <c r="D1163" s="45">
        <f t="shared" ref="D1163:F1163" si="462">SUM(D1186,D1209,D1232,D1255,D1278,D1301,D1324,D1347,D1370,D1393,D1416,D1439,D1462)</f>
        <v>0</v>
      </c>
      <c r="E1163" s="45">
        <f t="shared" si="462"/>
        <v>0</v>
      </c>
      <c r="F1163" s="45">
        <f t="shared" si="462"/>
        <v>0</v>
      </c>
      <c r="G1163" s="45">
        <f t="shared" ref="G1163" si="463">SUM(G1186,G1209,G1232,G1255,G1278,G1301,G1324,G1347,G1370,G1393,G1416,G1439,G1462)</f>
        <v>0</v>
      </c>
      <c r="H1163" s="31">
        <f t="shared" si="451"/>
        <v>0</v>
      </c>
    </row>
    <row r="1164" spans="1:8" outlineLevel="1" x14ac:dyDescent="0.25">
      <c r="A1164" s="20"/>
      <c r="B1164" s="4"/>
      <c r="C1164" s="20">
        <v>10</v>
      </c>
      <c r="D1164" s="45">
        <f t="shared" ref="D1164:F1164" si="464">SUM(D1187,D1210,D1233,D1256,D1279,D1302,D1325,D1348,D1371,D1394,D1417,D1440,D1463)</f>
        <v>0</v>
      </c>
      <c r="E1164" s="45">
        <f t="shared" si="464"/>
        <v>0</v>
      </c>
      <c r="F1164" s="45">
        <f t="shared" si="464"/>
        <v>0</v>
      </c>
      <c r="G1164" s="45">
        <f t="shared" ref="G1164" si="465">SUM(G1187,G1210,G1233,G1256,G1279,G1302,G1325,G1348,G1371,G1394,G1417,G1440,G1463)</f>
        <v>0</v>
      </c>
      <c r="H1164" s="31">
        <f t="shared" si="451"/>
        <v>0</v>
      </c>
    </row>
    <row r="1165" spans="1:8" outlineLevel="1" x14ac:dyDescent="0.25">
      <c r="A1165" s="20"/>
      <c r="B1165" s="4"/>
      <c r="C1165" s="20">
        <v>11</v>
      </c>
      <c r="D1165" s="45">
        <f t="shared" ref="D1165:F1165" si="466">SUM(D1188,D1211,D1234,D1257,D1280,D1303,D1326,D1349,D1372,D1395,D1418,D1441,D1464)</f>
        <v>0</v>
      </c>
      <c r="E1165" s="45">
        <f t="shared" si="466"/>
        <v>0</v>
      </c>
      <c r="F1165" s="45">
        <f t="shared" si="466"/>
        <v>0</v>
      </c>
      <c r="G1165" s="45">
        <f t="shared" ref="G1165" si="467">SUM(G1188,G1211,G1234,G1257,G1280,G1303,G1326,G1349,G1372,G1395,G1418,G1441,G1464)</f>
        <v>0</v>
      </c>
      <c r="H1165" s="31">
        <f t="shared" si="451"/>
        <v>0</v>
      </c>
    </row>
    <row r="1166" spans="1:8" outlineLevel="1" x14ac:dyDescent="0.25">
      <c r="A1166" s="20"/>
      <c r="B1166" s="4"/>
      <c r="C1166" s="20">
        <v>12</v>
      </c>
      <c r="D1166" s="45">
        <f t="shared" ref="D1166:F1166" si="468">SUM(D1189,D1212,D1235,D1258,D1281,D1304,D1327,D1350,D1373,D1396,D1419,D1442,D1465)</f>
        <v>0</v>
      </c>
      <c r="E1166" s="45">
        <f t="shared" si="468"/>
        <v>0</v>
      </c>
      <c r="F1166" s="45">
        <f t="shared" si="468"/>
        <v>0</v>
      </c>
      <c r="G1166" s="45">
        <f t="shared" ref="G1166" si="469">SUM(G1189,G1212,G1235,G1258,G1281,G1304,G1327,G1350,G1373,G1396,G1419,G1442,G1465)</f>
        <v>0</v>
      </c>
      <c r="H1166" s="31">
        <f t="shared" si="451"/>
        <v>0</v>
      </c>
    </row>
    <row r="1167" spans="1:8" outlineLevel="1" x14ac:dyDescent="0.25">
      <c r="A1167" s="20"/>
      <c r="B1167" s="4"/>
      <c r="C1167" s="20">
        <v>13</v>
      </c>
      <c r="D1167" s="45">
        <f t="shared" ref="D1167:F1167" si="470">SUM(D1190,D1213,D1236,D1259,D1282,D1305,D1328,D1351,D1374,D1397,D1420,D1443,D1466)</f>
        <v>0</v>
      </c>
      <c r="E1167" s="45">
        <f t="shared" si="470"/>
        <v>0</v>
      </c>
      <c r="F1167" s="45">
        <f t="shared" si="470"/>
        <v>0</v>
      </c>
      <c r="G1167" s="45">
        <f t="shared" ref="G1167" si="471">SUM(G1190,G1213,G1236,G1259,G1282,G1305,G1328,G1351,G1374,G1397,G1420,G1443,G1466)</f>
        <v>0</v>
      </c>
      <c r="H1167" s="31">
        <f t="shared" si="451"/>
        <v>0</v>
      </c>
    </row>
    <row r="1168" spans="1:8" outlineLevel="1" x14ac:dyDescent="0.25">
      <c r="A1168" s="20"/>
      <c r="B1168" s="4"/>
      <c r="C1168" s="20">
        <v>14</v>
      </c>
      <c r="D1168" s="45">
        <f t="shared" ref="D1168:F1168" si="472">SUM(D1191,D1214,D1237,D1260,D1283,D1306,D1329,D1352,D1375,D1398,D1421,D1444,D1467)</f>
        <v>0</v>
      </c>
      <c r="E1168" s="45">
        <f t="shared" si="472"/>
        <v>0</v>
      </c>
      <c r="F1168" s="45">
        <f t="shared" si="472"/>
        <v>0</v>
      </c>
      <c r="G1168" s="45">
        <f t="shared" ref="G1168" si="473">SUM(G1191,G1214,G1237,G1260,G1283,G1306,G1329,G1352,G1375,G1398,G1421,G1444,G1467)</f>
        <v>0</v>
      </c>
      <c r="H1168" s="31">
        <f t="shared" si="451"/>
        <v>0</v>
      </c>
    </row>
    <row r="1169" spans="1:8" outlineLevel="1" x14ac:dyDescent="0.25">
      <c r="A1169" s="20"/>
      <c r="B1169" s="4"/>
      <c r="C1169" s="20">
        <v>15</v>
      </c>
      <c r="D1169" s="45">
        <f t="shared" ref="D1169:F1169" si="474">SUM(D1192,D1215,D1238,D1261,D1284,D1307,D1330,D1353,D1376,D1399,D1422,D1445,D1468)</f>
        <v>0</v>
      </c>
      <c r="E1169" s="45">
        <f t="shared" si="474"/>
        <v>0</v>
      </c>
      <c r="F1169" s="45">
        <f t="shared" si="474"/>
        <v>0</v>
      </c>
      <c r="G1169" s="45">
        <f t="shared" ref="G1169" si="475">SUM(G1192,G1215,G1238,G1261,G1284,G1307,G1330,G1353,G1376,G1399,G1422,G1445,G1468)</f>
        <v>0</v>
      </c>
      <c r="H1169" s="31">
        <f t="shared" si="451"/>
        <v>0</v>
      </c>
    </row>
    <row r="1170" spans="1:8" outlineLevel="1" x14ac:dyDescent="0.25">
      <c r="A1170" s="20"/>
      <c r="B1170" s="4"/>
      <c r="C1170" s="20">
        <v>16</v>
      </c>
      <c r="D1170" s="45">
        <f t="shared" ref="D1170:F1170" si="476">SUM(D1193,D1216,D1239,D1262,D1285,D1308,D1331,D1354,D1377,D1400,D1423,D1446,D1469)</f>
        <v>0</v>
      </c>
      <c r="E1170" s="45">
        <f t="shared" si="476"/>
        <v>0</v>
      </c>
      <c r="F1170" s="45">
        <f t="shared" si="476"/>
        <v>0</v>
      </c>
      <c r="G1170" s="45">
        <f t="shared" ref="G1170" si="477">SUM(G1193,G1216,G1239,G1262,G1285,G1308,G1331,G1354,G1377,G1400,G1423,G1446,G1469)</f>
        <v>0</v>
      </c>
      <c r="H1170" s="31">
        <f t="shared" si="451"/>
        <v>0</v>
      </c>
    </row>
    <row r="1171" spans="1:8" outlineLevel="1" x14ac:dyDescent="0.25">
      <c r="A1171" s="20"/>
      <c r="B1171" s="4"/>
      <c r="C1171" s="20">
        <v>17</v>
      </c>
      <c r="D1171" s="45">
        <f t="shared" ref="D1171:F1171" si="478">SUM(D1194,D1217,D1240,D1263,D1286,D1309,D1332,D1355,D1378,D1401,D1424,D1447,D1470)</f>
        <v>0</v>
      </c>
      <c r="E1171" s="45">
        <f t="shared" si="478"/>
        <v>0</v>
      </c>
      <c r="F1171" s="45">
        <f t="shared" si="478"/>
        <v>0</v>
      </c>
      <c r="G1171" s="45">
        <f t="shared" ref="G1171" si="479">SUM(G1194,G1217,G1240,G1263,G1286,G1309,G1332,G1355,G1378,G1401,G1424,G1447,G1470)</f>
        <v>0</v>
      </c>
      <c r="H1171" s="31">
        <f t="shared" si="451"/>
        <v>0</v>
      </c>
    </row>
    <row r="1172" spans="1:8" outlineLevel="1" x14ac:dyDescent="0.25">
      <c r="A1172" s="20"/>
      <c r="B1172" s="4"/>
      <c r="C1172" s="20">
        <v>18</v>
      </c>
      <c r="D1172" s="45">
        <f t="shared" ref="D1172:F1172" si="480">SUM(D1195,D1218,D1241,D1264,D1287,D1310,D1333,D1356,D1379,D1402,D1425,D1448,D1471)</f>
        <v>0</v>
      </c>
      <c r="E1172" s="45">
        <f t="shared" si="480"/>
        <v>0</v>
      </c>
      <c r="F1172" s="45">
        <f t="shared" si="480"/>
        <v>0</v>
      </c>
      <c r="G1172" s="45">
        <f t="shared" ref="G1172" si="481">SUM(G1195,G1218,G1241,G1264,G1287,G1310,G1333,G1356,G1379,G1402,G1425,G1448,G1471)</f>
        <v>0</v>
      </c>
      <c r="H1172" s="31">
        <f t="shared" si="451"/>
        <v>0</v>
      </c>
    </row>
    <row r="1173" spans="1:8" outlineLevel="1" x14ac:dyDescent="0.25">
      <c r="A1173" s="20"/>
      <c r="B1173" s="4"/>
      <c r="C1173" s="20">
        <v>19</v>
      </c>
      <c r="D1173" s="45">
        <f t="shared" ref="D1173:F1173" si="482">SUM(D1196,D1219,D1242,D1265,D1288,D1311,D1334,D1357,D1380,D1403,D1426,D1449,D1472)</f>
        <v>0</v>
      </c>
      <c r="E1173" s="45">
        <f t="shared" si="482"/>
        <v>0</v>
      </c>
      <c r="F1173" s="45">
        <f t="shared" si="482"/>
        <v>0</v>
      </c>
      <c r="G1173" s="45">
        <f t="shared" ref="G1173" si="483">SUM(G1196,G1219,G1242,G1265,G1288,G1311,G1334,G1357,G1380,G1403,G1426,G1449,G1472)</f>
        <v>0</v>
      </c>
      <c r="H1173" s="31">
        <f t="shared" si="451"/>
        <v>0</v>
      </c>
    </row>
    <row r="1174" spans="1:8" outlineLevel="1" x14ac:dyDescent="0.25">
      <c r="A1174" s="20"/>
      <c r="B1174" s="4"/>
      <c r="C1174" s="20">
        <v>20</v>
      </c>
      <c r="D1174" s="45">
        <f t="shared" ref="D1174:F1174" si="484">SUM(D1197,D1220,D1243,D1266,D1289,D1312,D1335,D1358,D1381,D1404,D1427,D1450,D1473)</f>
        <v>0</v>
      </c>
      <c r="E1174" s="45">
        <f t="shared" si="484"/>
        <v>0</v>
      </c>
      <c r="F1174" s="45">
        <f t="shared" si="484"/>
        <v>0</v>
      </c>
      <c r="G1174" s="45">
        <f t="shared" ref="G1174" si="485">SUM(G1197,G1220,G1243,G1266,G1289,G1312,G1335,G1358,G1381,G1404,G1427,G1450,G1473)</f>
        <v>0</v>
      </c>
      <c r="H1174" s="31">
        <f t="shared" si="451"/>
        <v>0</v>
      </c>
    </row>
    <row r="1175" spans="1:8" outlineLevel="1" x14ac:dyDescent="0.25">
      <c r="A1175" s="20" t="s">
        <v>0</v>
      </c>
      <c r="B1175" s="4" t="str">
        <f>B1150</f>
        <v>Pleasanton Core Portfolio</v>
      </c>
      <c r="C1175" s="32" t="s">
        <v>121</v>
      </c>
      <c r="D1175" s="33">
        <f>SUM(D1155:D1174)</f>
        <v>0</v>
      </c>
      <c r="E1175" s="33">
        <f t="shared" ref="E1175:G1175" si="486">SUM(E1155:E1174)</f>
        <v>0</v>
      </c>
      <c r="F1175" s="33">
        <f t="shared" si="486"/>
        <v>0</v>
      </c>
      <c r="G1175" s="33">
        <f t="shared" si="486"/>
        <v>0</v>
      </c>
      <c r="H1175" s="33">
        <f>H1174</f>
        <v>0</v>
      </c>
    </row>
    <row r="1176" spans="1:8" outlineLevel="1" x14ac:dyDescent="0.25"/>
    <row r="1177" spans="1:8" outlineLevel="1" x14ac:dyDescent="0.25">
      <c r="B1177" s="4"/>
      <c r="C1177" s="30" t="s">
        <v>115</v>
      </c>
      <c r="D1177" s="30" t="s">
        <v>116</v>
      </c>
      <c r="E1177" s="30" t="s">
        <v>117</v>
      </c>
      <c r="F1177" s="30" t="s">
        <v>118</v>
      </c>
      <c r="G1177" s="30" t="s">
        <v>119</v>
      </c>
      <c r="H1177" s="30" t="s">
        <v>120</v>
      </c>
    </row>
    <row r="1178" spans="1:8" outlineLevel="1" x14ac:dyDescent="0.25">
      <c r="C1178" s="20">
        <v>1</v>
      </c>
      <c r="D1178" s="44"/>
      <c r="E1178" s="44"/>
      <c r="F1178" s="44"/>
      <c r="G1178" s="31">
        <f>E1178-F1178-D1178</f>
        <v>0</v>
      </c>
      <c r="H1178" s="31">
        <f>G1178</f>
        <v>0</v>
      </c>
    </row>
    <row r="1179" spans="1:8" outlineLevel="1" x14ac:dyDescent="0.25">
      <c r="B1179" s="38"/>
      <c r="C1179" s="20">
        <v>2</v>
      </c>
      <c r="D1179" s="44"/>
      <c r="E1179" s="44"/>
      <c r="F1179" s="44"/>
      <c r="G1179" s="31">
        <f t="shared" ref="G1179:G1197" si="487">E1179-F1179-D1179</f>
        <v>0</v>
      </c>
      <c r="H1179" s="31">
        <f>G1179+H1178</f>
        <v>0</v>
      </c>
    </row>
    <row r="1180" spans="1:8" outlineLevel="1" x14ac:dyDescent="0.25">
      <c r="B1180" s="38"/>
      <c r="C1180" s="20">
        <v>3</v>
      </c>
      <c r="D1180" s="44"/>
      <c r="E1180" s="44"/>
      <c r="F1180" s="44"/>
      <c r="G1180" s="31">
        <f t="shared" si="487"/>
        <v>0</v>
      </c>
      <c r="H1180" s="31">
        <f t="shared" ref="H1180:H1197" si="488">G1180+H1179</f>
        <v>0</v>
      </c>
    </row>
    <row r="1181" spans="1:8" outlineLevel="1" x14ac:dyDescent="0.25">
      <c r="B1181" s="38"/>
      <c r="C1181" s="20">
        <v>4</v>
      </c>
      <c r="D1181" s="44"/>
      <c r="E1181" s="44"/>
      <c r="F1181" s="44"/>
      <c r="G1181" s="31">
        <f t="shared" si="487"/>
        <v>0</v>
      </c>
      <c r="H1181" s="31">
        <f t="shared" si="488"/>
        <v>0</v>
      </c>
    </row>
    <row r="1182" spans="1:8" outlineLevel="1" x14ac:dyDescent="0.25">
      <c r="B1182" s="38"/>
      <c r="C1182" s="20">
        <v>5</v>
      </c>
      <c r="D1182" s="44"/>
      <c r="E1182" s="44"/>
      <c r="F1182" s="44"/>
      <c r="G1182" s="31">
        <f t="shared" si="487"/>
        <v>0</v>
      </c>
      <c r="H1182" s="31">
        <f t="shared" si="488"/>
        <v>0</v>
      </c>
    </row>
    <row r="1183" spans="1:8" outlineLevel="1" x14ac:dyDescent="0.25">
      <c r="B1183" s="38"/>
      <c r="C1183" s="20">
        <v>6</v>
      </c>
      <c r="D1183" s="44"/>
      <c r="E1183" s="44"/>
      <c r="F1183" s="44"/>
      <c r="G1183" s="31">
        <f t="shared" si="487"/>
        <v>0</v>
      </c>
      <c r="H1183" s="31">
        <f t="shared" si="488"/>
        <v>0</v>
      </c>
    </row>
    <row r="1184" spans="1:8" outlineLevel="1" x14ac:dyDescent="0.25">
      <c r="B1184" s="38"/>
      <c r="C1184" s="20">
        <v>7</v>
      </c>
      <c r="D1184" s="44"/>
      <c r="E1184" s="44"/>
      <c r="F1184" s="44"/>
      <c r="G1184" s="31">
        <f t="shared" si="487"/>
        <v>0</v>
      </c>
      <c r="H1184" s="31">
        <f t="shared" si="488"/>
        <v>0</v>
      </c>
    </row>
    <row r="1185" spans="1:8" outlineLevel="1" x14ac:dyDescent="0.25">
      <c r="B1185" s="38"/>
      <c r="C1185" s="20">
        <v>8</v>
      </c>
      <c r="D1185" s="44"/>
      <c r="E1185" s="44"/>
      <c r="F1185" s="44"/>
      <c r="G1185" s="31">
        <f t="shared" si="487"/>
        <v>0</v>
      </c>
      <c r="H1185" s="31">
        <f t="shared" si="488"/>
        <v>0</v>
      </c>
    </row>
    <row r="1186" spans="1:8" outlineLevel="1" x14ac:dyDescent="0.25">
      <c r="B1186" s="38"/>
      <c r="C1186" s="20">
        <v>9</v>
      </c>
      <c r="D1186" s="44"/>
      <c r="E1186" s="44"/>
      <c r="F1186" s="44"/>
      <c r="G1186" s="31">
        <f t="shared" si="487"/>
        <v>0</v>
      </c>
      <c r="H1186" s="31">
        <f t="shared" si="488"/>
        <v>0</v>
      </c>
    </row>
    <row r="1187" spans="1:8" outlineLevel="1" x14ac:dyDescent="0.25">
      <c r="B1187" s="38"/>
      <c r="C1187" s="20">
        <v>10</v>
      </c>
      <c r="D1187" s="44"/>
      <c r="E1187" s="44"/>
      <c r="F1187" s="44"/>
      <c r="G1187" s="31">
        <f t="shared" si="487"/>
        <v>0</v>
      </c>
      <c r="H1187" s="31">
        <f t="shared" si="488"/>
        <v>0</v>
      </c>
    </row>
    <row r="1188" spans="1:8" outlineLevel="1" x14ac:dyDescent="0.25">
      <c r="B1188" s="38"/>
      <c r="C1188" s="20">
        <v>11</v>
      </c>
      <c r="D1188" s="44"/>
      <c r="E1188" s="44"/>
      <c r="F1188" s="44"/>
      <c r="G1188" s="31">
        <f t="shared" si="487"/>
        <v>0</v>
      </c>
      <c r="H1188" s="31">
        <f t="shared" si="488"/>
        <v>0</v>
      </c>
    </row>
    <row r="1189" spans="1:8" outlineLevel="1" x14ac:dyDescent="0.25">
      <c r="B1189" s="38"/>
      <c r="C1189" s="20">
        <v>12</v>
      </c>
      <c r="D1189" s="44"/>
      <c r="E1189" s="44"/>
      <c r="F1189" s="44"/>
      <c r="G1189" s="31">
        <f t="shared" si="487"/>
        <v>0</v>
      </c>
      <c r="H1189" s="31">
        <f t="shared" si="488"/>
        <v>0</v>
      </c>
    </row>
    <row r="1190" spans="1:8" outlineLevel="1" x14ac:dyDescent="0.25">
      <c r="B1190" s="38"/>
      <c r="C1190" s="20">
        <v>13</v>
      </c>
      <c r="D1190" s="44"/>
      <c r="E1190" s="44"/>
      <c r="F1190" s="44"/>
      <c r="G1190" s="31">
        <f t="shared" si="487"/>
        <v>0</v>
      </c>
      <c r="H1190" s="31">
        <f t="shared" si="488"/>
        <v>0</v>
      </c>
    </row>
    <row r="1191" spans="1:8" outlineLevel="1" x14ac:dyDescent="0.25">
      <c r="B1191" s="38"/>
      <c r="C1191" s="20">
        <v>14</v>
      </c>
      <c r="D1191" s="44"/>
      <c r="E1191" s="44"/>
      <c r="F1191" s="44"/>
      <c r="G1191" s="31">
        <f t="shared" si="487"/>
        <v>0</v>
      </c>
      <c r="H1191" s="31">
        <f t="shared" si="488"/>
        <v>0</v>
      </c>
    </row>
    <row r="1192" spans="1:8" outlineLevel="1" x14ac:dyDescent="0.25">
      <c r="B1192" s="38"/>
      <c r="C1192" s="20">
        <v>15</v>
      </c>
      <c r="D1192" s="44"/>
      <c r="E1192" s="44"/>
      <c r="F1192" s="44"/>
      <c r="G1192" s="31">
        <f t="shared" si="487"/>
        <v>0</v>
      </c>
      <c r="H1192" s="31">
        <f t="shared" si="488"/>
        <v>0</v>
      </c>
    </row>
    <row r="1193" spans="1:8" outlineLevel="1" x14ac:dyDescent="0.25">
      <c r="B1193" s="38"/>
      <c r="C1193" s="20">
        <v>16</v>
      </c>
      <c r="D1193" s="44"/>
      <c r="E1193" s="44"/>
      <c r="F1193" s="44"/>
      <c r="G1193" s="31">
        <f t="shared" si="487"/>
        <v>0</v>
      </c>
      <c r="H1193" s="31">
        <f t="shared" si="488"/>
        <v>0</v>
      </c>
    </row>
    <row r="1194" spans="1:8" outlineLevel="1" x14ac:dyDescent="0.25">
      <c r="B1194" s="38"/>
      <c r="C1194" s="20">
        <v>17</v>
      </c>
      <c r="D1194" s="44"/>
      <c r="E1194" s="44"/>
      <c r="F1194" s="44"/>
      <c r="G1194" s="31">
        <f t="shared" si="487"/>
        <v>0</v>
      </c>
      <c r="H1194" s="31">
        <f t="shared" si="488"/>
        <v>0</v>
      </c>
    </row>
    <row r="1195" spans="1:8" outlineLevel="1" x14ac:dyDescent="0.25">
      <c r="B1195" s="38"/>
      <c r="C1195" s="20">
        <v>18</v>
      </c>
      <c r="D1195" s="44"/>
      <c r="E1195" s="44"/>
      <c r="F1195" s="44"/>
      <c r="G1195" s="31">
        <f t="shared" si="487"/>
        <v>0</v>
      </c>
      <c r="H1195" s="31">
        <f t="shared" si="488"/>
        <v>0</v>
      </c>
    </row>
    <row r="1196" spans="1:8" outlineLevel="1" x14ac:dyDescent="0.25">
      <c r="B1196" s="38"/>
      <c r="C1196" s="20">
        <v>19</v>
      </c>
      <c r="D1196" s="44"/>
      <c r="E1196" s="44"/>
      <c r="F1196" s="44"/>
      <c r="G1196" s="31">
        <f t="shared" si="487"/>
        <v>0</v>
      </c>
      <c r="H1196" s="31">
        <f t="shared" si="488"/>
        <v>0</v>
      </c>
    </row>
    <row r="1197" spans="1:8" outlineLevel="1" x14ac:dyDescent="0.25">
      <c r="B1197" s="38"/>
      <c r="C1197" s="20">
        <v>20</v>
      </c>
      <c r="D1197" s="44"/>
      <c r="E1197" s="44"/>
      <c r="F1197" s="44"/>
      <c r="G1197" s="31">
        <f t="shared" si="487"/>
        <v>0</v>
      </c>
      <c r="H1197" s="31">
        <f t="shared" si="488"/>
        <v>0</v>
      </c>
    </row>
    <row r="1198" spans="1:8" outlineLevel="1" x14ac:dyDescent="0.25">
      <c r="A1198" s="20" t="s">
        <v>0</v>
      </c>
      <c r="B1198" s="38" t="str">
        <f>'Aggregated Ava Portfolio'!B134</f>
        <v>Pleasanton Callippe Cart Barn</v>
      </c>
      <c r="C1198" s="32" t="s">
        <v>121</v>
      </c>
      <c r="D1198" s="33">
        <f>SUM(D1178:D1197)</f>
        <v>0</v>
      </c>
      <c r="E1198" s="33">
        <f t="shared" ref="E1198" si="489">SUM(E1178:E1197)</f>
        <v>0</v>
      </c>
      <c r="F1198" s="33">
        <f t="shared" ref="F1198" si="490">SUM(F1178:F1197)</f>
        <v>0</v>
      </c>
      <c r="G1198" s="33">
        <f t="shared" ref="G1198" si="491">SUM(G1178:G1197)</f>
        <v>0</v>
      </c>
      <c r="H1198" s="33">
        <f>H1197</f>
        <v>0</v>
      </c>
    </row>
    <row r="1199" spans="1:8" outlineLevel="1" x14ac:dyDescent="0.25">
      <c r="B1199" s="41"/>
    </row>
    <row r="1200" spans="1:8" outlineLevel="1" x14ac:dyDescent="0.25">
      <c r="B1200" s="38"/>
      <c r="C1200" s="30" t="s">
        <v>115</v>
      </c>
      <c r="D1200" s="30" t="s">
        <v>116</v>
      </c>
      <c r="E1200" s="30" t="s">
        <v>117</v>
      </c>
      <c r="F1200" s="30" t="s">
        <v>118</v>
      </c>
      <c r="G1200" s="30" t="s">
        <v>119</v>
      </c>
      <c r="H1200" s="30" t="s">
        <v>120</v>
      </c>
    </row>
    <row r="1201" spans="2:8" outlineLevel="1" x14ac:dyDescent="0.25">
      <c r="C1201" s="20">
        <v>1</v>
      </c>
      <c r="D1201" s="44"/>
      <c r="E1201" s="44"/>
      <c r="F1201" s="44"/>
      <c r="G1201" s="31">
        <f>E1201-F1201-D1201</f>
        <v>0</v>
      </c>
      <c r="H1201" s="31">
        <f>G1201</f>
        <v>0</v>
      </c>
    </row>
    <row r="1202" spans="2:8" outlineLevel="1" x14ac:dyDescent="0.25">
      <c r="B1202" s="38"/>
      <c r="C1202" s="20">
        <v>2</v>
      </c>
      <c r="D1202" s="44"/>
      <c r="E1202" s="44"/>
      <c r="F1202" s="44"/>
      <c r="G1202" s="31">
        <f t="shared" ref="G1202:G1220" si="492">E1202-F1202-D1202</f>
        <v>0</v>
      </c>
      <c r="H1202" s="31">
        <f>G1202+H1201</f>
        <v>0</v>
      </c>
    </row>
    <row r="1203" spans="2:8" outlineLevel="1" x14ac:dyDescent="0.25">
      <c r="B1203" s="38"/>
      <c r="C1203" s="20">
        <v>3</v>
      </c>
      <c r="D1203" s="44"/>
      <c r="E1203" s="44"/>
      <c r="F1203" s="44"/>
      <c r="G1203" s="31">
        <f t="shared" si="492"/>
        <v>0</v>
      </c>
      <c r="H1203" s="31">
        <f t="shared" ref="H1203:H1220" si="493">G1203+H1202</f>
        <v>0</v>
      </c>
    </row>
    <row r="1204" spans="2:8" outlineLevel="1" x14ac:dyDescent="0.25">
      <c r="B1204" s="38"/>
      <c r="C1204" s="20">
        <v>4</v>
      </c>
      <c r="D1204" s="44"/>
      <c r="E1204" s="44"/>
      <c r="F1204" s="44"/>
      <c r="G1204" s="31">
        <f t="shared" si="492"/>
        <v>0</v>
      </c>
      <c r="H1204" s="31">
        <f t="shared" si="493"/>
        <v>0</v>
      </c>
    </row>
    <row r="1205" spans="2:8" outlineLevel="1" x14ac:dyDescent="0.25">
      <c r="B1205" s="38"/>
      <c r="C1205" s="20">
        <v>5</v>
      </c>
      <c r="D1205" s="44"/>
      <c r="E1205" s="44"/>
      <c r="F1205" s="44"/>
      <c r="G1205" s="31">
        <f t="shared" si="492"/>
        <v>0</v>
      </c>
      <c r="H1205" s="31">
        <f t="shared" si="493"/>
        <v>0</v>
      </c>
    </row>
    <row r="1206" spans="2:8" outlineLevel="1" x14ac:dyDescent="0.25">
      <c r="B1206" s="38"/>
      <c r="C1206" s="20">
        <v>6</v>
      </c>
      <c r="D1206" s="44"/>
      <c r="E1206" s="44"/>
      <c r="F1206" s="44"/>
      <c r="G1206" s="31">
        <f t="shared" si="492"/>
        <v>0</v>
      </c>
      <c r="H1206" s="31">
        <f t="shared" si="493"/>
        <v>0</v>
      </c>
    </row>
    <row r="1207" spans="2:8" outlineLevel="1" x14ac:dyDescent="0.25">
      <c r="B1207" s="38"/>
      <c r="C1207" s="20">
        <v>7</v>
      </c>
      <c r="D1207" s="44"/>
      <c r="E1207" s="44"/>
      <c r="F1207" s="44"/>
      <c r="G1207" s="31">
        <f t="shared" si="492"/>
        <v>0</v>
      </c>
      <c r="H1207" s="31">
        <f t="shared" si="493"/>
        <v>0</v>
      </c>
    </row>
    <row r="1208" spans="2:8" outlineLevel="1" x14ac:dyDescent="0.25">
      <c r="B1208" s="38"/>
      <c r="C1208" s="20">
        <v>8</v>
      </c>
      <c r="D1208" s="44"/>
      <c r="E1208" s="44"/>
      <c r="F1208" s="44"/>
      <c r="G1208" s="31">
        <f t="shared" si="492"/>
        <v>0</v>
      </c>
      <c r="H1208" s="31">
        <f t="shared" si="493"/>
        <v>0</v>
      </c>
    </row>
    <row r="1209" spans="2:8" outlineLevel="1" x14ac:dyDescent="0.25">
      <c r="B1209" s="38"/>
      <c r="C1209" s="20">
        <v>9</v>
      </c>
      <c r="D1209" s="44"/>
      <c r="E1209" s="44"/>
      <c r="F1209" s="44"/>
      <c r="G1209" s="31">
        <f t="shared" si="492"/>
        <v>0</v>
      </c>
      <c r="H1209" s="31">
        <f t="shared" si="493"/>
        <v>0</v>
      </c>
    </row>
    <row r="1210" spans="2:8" outlineLevel="1" x14ac:dyDescent="0.25">
      <c r="B1210" s="38"/>
      <c r="C1210" s="20">
        <v>10</v>
      </c>
      <c r="D1210" s="44"/>
      <c r="E1210" s="44"/>
      <c r="F1210" s="44"/>
      <c r="G1210" s="31">
        <f t="shared" si="492"/>
        <v>0</v>
      </c>
      <c r="H1210" s="31">
        <f t="shared" si="493"/>
        <v>0</v>
      </c>
    </row>
    <row r="1211" spans="2:8" outlineLevel="1" x14ac:dyDescent="0.25">
      <c r="B1211" s="38"/>
      <c r="C1211" s="20">
        <v>11</v>
      </c>
      <c r="D1211" s="44"/>
      <c r="E1211" s="44"/>
      <c r="F1211" s="44"/>
      <c r="G1211" s="31">
        <f t="shared" si="492"/>
        <v>0</v>
      </c>
      <c r="H1211" s="31">
        <f t="shared" si="493"/>
        <v>0</v>
      </c>
    </row>
    <row r="1212" spans="2:8" outlineLevel="1" x14ac:dyDescent="0.25">
      <c r="B1212" s="38"/>
      <c r="C1212" s="20">
        <v>12</v>
      </c>
      <c r="D1212" s="44"/>
      <c r="E1212" s="44"/>
      <c r="F1212" s="44"/>
      <c r="G1212" s="31">
        <f t="shared" si="492"/>
        <v>0</v>
      </c>
      <c r="H1212" s="31">
        <f t="shared" si="493"/>
        <v>0</v>
      </c>
    </row>
    <row r="1213" spans="2:8" outlineLevel="1" x14ac:dyDescent="0.25">
      <c r="B1213" s="38"/>
      <c r="C1213" s="20">
        <v>13</v>
      </c>
      <c r="D1213" s="44"/>
      <c r="E1213" s="44"/>
      <c r="F1213" s="44"/>
      <c r="G1213" s="31">
        <f t="shared" si="492"/>
        <v>0</v>
      </c>
      <c r="H1213" s="31">
        <f t="shared" si="493"/>
        <v>0</v>
      </c>
    </row>
    <row r="1214" spans="2:8" outlineLevel="1" x14ac:dyDescent="0.25">
      <c r="B1214" s="38"/>
      <c r="C1214" s="20">
        <v>14</v>
      </c>
      <c r="D1214" s="44"/>
      <c r="E1214" s="44"/>
      <c r="F1214" s="44"/>
      <c r="G1214" s="31">
        <f t="shared" si="492"/>
        <v>0</v>
      </c>
      <c r="H1214" s="31">
        <f t="shared" si="493"/>
        <v>0</v>
      </c>
    </row>
    <row r="1215" spans="2:8" outlineLevel="1" x14ac:dyDescent="0.25">
      <c r="B1215" s="38"/>
      <c r="C1215" s="20">
        <v>15</v>
      </c>
      <c r="D1215" s="44"/>
      <c r="E1215" s="44"/>
      <c r="F1215" s="44"/>
      <c r="G1215" s="31">
        <f t="shared" si="492"/>
        <v>0</v>
      </c>
      <c r="H1215" s="31">
        <f t="shared" si="493"/>
        <v>0</v>
      </c>
    </row>
    <row r="1216" spans="2:8" outlineLevel="1" x14ac:dyDescent="0.25">
      <c r="B1216" s="38"/>
      <c r="C1216" s="20">
        <v>16</v>
      </c>
      <c r="D1216" s="44"/>
      <c r="E1216" s="44"/>
      <c r="F1216" s="44"/>
      <c r="G1216" s="31">
        <f t="shared" si="492"/>
        <v>0</v>
      </c>
      <c r="H1216" s="31">
        <f t="shared" si="493"/>
        <v>0</v>
      </c>
    </row>
    <row r="1217" spans="1:8" outlineLevel="1" x14ac:dyDescent="0.25">
      <c r="B1217" s="38"/>
      <c r="C1217" s="20">
        <v>17</v>
      </c>
      <c r="D1217" s="44"/>
      <c r="E1217" s="44"/>
      <c r="F1217" s="44"/>
      <c r="G1217" s="31">
        <f t="shared" si="492"/>
        <v>0</v>
      </c>
      <c r="H1217" s="31">
        <f t="shared" si="493"/>
        <v>0</v>
      </c>
    </row>
    <row r="1218" spans="1:8" outlineLevel="1" x14ac:dyDescent="0.25">
      <c r="B1218" s="38"/>
      <c r="C1218" s="20">
        <v>18</v>
      </c>
      <c r="D1218" s="44"/>
      <c r="E1218" s="44"/>
      <c r="F1218" s="44"/>
      <c r="G1218" s="31">
        <f t="shared" si="492"/>
        <v>0</v>
      </c>
      <c r="H1218" s="31">
        <f t="shared" si="493"/>
        <v>0</v>
      </c>
    </row>
    <row r="1219" spans="1:8" outlineLevel="1" x14ac:dyDescent="0.25">
      <c r="B1219" s="38"/>
      <c r="C1219" s="20">
        <v>19</v>
      </c>
      <c r="D1219" s="44"/>
      <c r="E1219" s="44"/>
      <c r="F1219" s="44"/>
      <c r="G1219" s="31">
        <f t="shared" si="492"/>
        <v>0</v>
      </c>
      <c r="H1219" s="31">
        <f t="shared" si="493"/>
        <v>0</v>
      </c>
    </row>
    <row r="1220" spans="1:8" outlineLevel="1" x14ac:dyDescent="0.25">
      <c r="B1220" s="38"/>
      <c r="C1220" s="20">
        <v>20</v>
      </c>
      <c r="D1220" s="44"/>
      <c r="E1220" s="44"/>
      <c r="F1220" s="44"/>
      <c r="G1220" s="31">
        <f t="shared" si="492"/>
        <v>0</v>
      </c>
      <c r="H1220" s="31">
        <f t="shared" si="493"/>
        <v>0</v>
      </c>
    </row>
    <row r="1221" spans="1:8" outlineLevel="1" x14ac:dyDescent="0.25">
      <c r="A1221" s="20" t="s">
        <v>0</v>
      </c>
      <c r="B1221" s="38" t="str">
        <f>'Aggregated Ava Portfolio'!B135</f>
        <v>Pleasanton Callippe Clubhouse</v>
      </c>
      <c r="C1221" s="32" t="s">
        <v>121</v>
      </c>
      <c r="D1221" s="33">
        <f>SUM(D1201:D1220)</f>
        <v>0</v>
      </c>
      <c r="E1221" s="33">
        <f t="shared" ref="E1221" si="494">SUM(E1201:E1220)</f>
        <v>0</v>
      </c>
      <c r="F1221" s="33">
        <f t="shared" ref="F1221" si="495">SUM(F1201:F1220)</f>
        <v>0</v>
      </c>
      <c r="G1221" s="33">
        <f t="shared" ref="G1221" si="496">SUM(G1201:G1220)</f>
        <v>0</v>
      </c>
      <c r="H1221" s="33">
        <f>H1220</f>
        <v>0</v>
      </c>
    </row>
    <row r="1222" spans="1:8" outlineLevel="1" x14ac:dyDescent="0.25">
      <c r="B1222" s="41"/>
    </row>
    <row r="1223" spans="1:8" outlineLevel="1" x14ac:dyDescent="0.25">
      <c r="B1223" s="38"/>
      <c r="C1223" s="30" t="s">
        <v>115</v>
      </c>
      <c r="D1223" s="30" t="s">
        <v>116</v>
      </c>
      <c r="E1223" s="30" t="s">
        <v>117</v>
      </c>
      <c r="F1223" s="30" t="s">
        <v>118</v>
      </c>
      <c r="G1223" s="30" t="s">
        <v>119</v>
      </c>
      <c r="H1223" s="30" t="s">
        <v>120</v>
      </c>
    </row>
    <row r="1224" spans="1:8" outlineLevel="1" x14ac:dyDescent="0.25">
      <c r="C1224" s="20">
        <v>1</v>
      </c>
      <c r="D1224" s="44"/>
      <c r="E1224" s="44"/>
      <c r="F1224" s="44"/>
      <c r="G1224" s="31">
        <f>E1224-F1224-D1224</f>
        <v>0</v>
      </c>
      <c r="H1224" s="31">
        <f>G1224</f>
        <v>0</v>
      </c>
    </row>
    <row r="1225" spans="1:8" outlineLevel="1" x14ac:dyDescent="0.25">
      <c r="B1225" s="38"/>
      <c r="C1225" s="20">
        <v>2</v>
      </c>
      <c r="D1225" s="44"/>
      <c r="E1225" s="44"/>
      <c r="F1225" s="44"/>
      <c r="G1225" s="31">
        <f t="shared" ref="G1225:G1243" si="497">E1225-F1225-D1225</f>
        <v>0</v>
      </c>
      <c r="H1225" s="31">
        <f>G1225+H1224</f>
        <v>0</v>
      </c>
    </row>
    <row r="1226" spans="1:8" outlineLevel="1" x14ac:dyDescent="0.25">
      <c r="B1226" s="38"/>
      <c r="C1226" s="20">
        <v>3</v>
      </c>
      <c r="D1226" s="44"/>
      <c r="E1226" s="44"/>
      <c r="F1226" s="44"/>
      <c r="G1226" s="31">
        <f t="shared" si="497"/>
        <v>0</v>
      </c>
      <c r="H1226" s="31">
        <f t="shared" ref="H1226:H1243" si="498">G1226+H1225</f>
        <v>0</v>
      </c>
    </row>
    <row r="1227" spans="1:8" outlineLevel="1" x14ac:dyDescent="0.25">
      <c r="B1227" s="38"/>
      <c r="C1227" s="20">
        <v>4</v>
      </c>
      <c r="D1227" s="44"/>
      <c r="E1227" s="44"/>
      <c r="F1227" s="44"/>
      <c r="G1227" s="31">
        <f t="shared" si="497"/>
        <v>0</v>
      </c>
      <c r="H1227" s="31">
        <f t="shared" si="498"/>
        <v>0</v>
      </c>
    </row>
    <row r="1228" spans="1:8" outlineLevel="1" x14ac:dyDescent="0.25">
      <c r="B1228" s="38"/>
      <c r="C1228" s="20">
        <v>5</v>
      </c>
      <c r="D1228" s="44"/>
      <c r="E1228" s="44"/>
      <c r="F1228" s="44"/>
      <c r="G1228" s="31">
        <f t="shared" si="497"/>
        <v>0</v>
      </c>
      <c r="H1228" s="31">
        <f t="shared" si="498"/>
        <v>0</v>
      </c>
    </row>
    <row r="1229" spans="1:8" outlineLevel="1" x14ac:dyDescent="0.25">
      <c r="B1229" s="38"/>
      <c r="C1229" s="20">
        <v>6</v>
      </c>
      <c r="D1229" s="44"/>
      <c r="E1229" s="44"/>
      <c r="F1229" s="44"/>
      <c r="G1229" s="31">
        <f t="shared" si="497"/>
        <v>0</v>
      </c>
      <c r="H1229" s="31">
        <f t="shared" si="498"/>
        <v>0</v>
      </c>
    </row>
    <row r="1230" spans="1:8" outlineLevel="1" x14ac:dyDescent="0.25">
      <c r="B1230" s="38"/>
      <c r="C1230" s="20">
        <v>7</v>
      </c>
      <c r="D1230" s="44"/>
      <c r="E1230" s="44"/>
      <c r="F1230" s="44"/>
      <c r="G1230" s="31">
        <f t="shared" si="497"/>
        <v>0</v>
      </c>
      <c r="H1230" s="31">
        <f t="shared" si="498"/>
        <v>0</v>
      </c>
    </row>
    <row r="1231" spans="1:8" outlineLevel="1" x14ac:dyDescent="0.25">
      <c r="B1231" s="38"/>
      <c r="C1231" s="20">
        <v>8</v>
      </c>
      <c r="D1231" s="44"/>
      <c r="E1231" s="44"/>
      <c r="F1231" s="44"/>
      <c r="G1231" s="31">
        <f t="shared" si="497"/>
        <v>0</v>
      </c>
      <c r="H1231" s="31">
        <f t="shared" si="498"/>
        <v>0</v>
      </c>
    </row>
    <row r="1232" spans="1:8" outlineLevel="1" x14ac:dyDescent="0.25">
      <c r="B1232" s="38"/>
      <c r="C1232" s="20">
        <v>9</v>
      </c>
      <c r="D1232" s="44"/>
      <c r="E1232" s="44"/>
      <c r="F1232" s="44"/>
      <c r="G1232" s="31">
        <f t="shared" si="497"/>
        <v>0</v>
      </c>
      <c r="H1232" s="31">
        <f t="shared" si="498"/>
        <v>0</v>
      </c>
    </row>
    <row r="1233" spans="1:8" outlineLevel="1" x14ac:dyDescent="0.25">
      <c r="B1233" s="38"/>
      <c r="C1233" s="20">
        <v>10</v>
      </c>
      <c r="D1233" s="44"/>
      <c r="E1233" s="44"/>
      <c r="F1233" s="44"/>
      <c r="G1233" s="31">
        <f t="shared" si="497"/>
        <v>0</v>
      </c>
      <c r="H1233" s="31">
        <f t="shared" si="498"/>
        <v>0</v>
      </c>
    </row>
    <row r="1234" spans="1:8" outlineLevel="1" x14ac:dyDescent="0.25">
      <c r="B1234" s="38"/>
      <c r="C1234" s="20">
        <v>11</v>
      </c>
      <c r="D1234" s="44"/>
      <c r="E1234" s="44"/>
      <c r="F1234" s="44"/>
      <c r="G1234" s="31">
        <f t="shared" si="497"/>
        <v>0</v>
      </c>
      <c r="H1234" s="31">
        <f t="shared" si="498"/>
        <v>0</v>
      </c>
    </row>
    <row r="1235" spans="1:8" outlineLevel="1" x14ac:dyDescent="0.25">
      <c r="B1235" s="38"/>
      <c r="C1235" s="20">
        <v>12</v>
      </c>
      <c r="D1235" s="44"/>
      <c r="E1235" s="44"/>
      <c r="F1235" s="44"/>
      <c r="G1235" s="31">
        <f t="shared" si="497"/>
        <v>0</v>
      </c>
      <c r="H1235" s="31">
        <f t="shared" si="498"/>
        <v>0</v>
      </c>
    </row>
    <row r="1236" spans="1:8" outlineLevel="1" x14ac:dyDescent="0.25">
      <c r="B1236" s="38"/>
      <c r="C1236" s="20">
        <v>13</v>
      </c>
      <c r="D1236" s="44"/>
      <c r="E1236" s="44"/>
      <c r="F1236" s="44"/>
      <c r="G1236" s="31">
        <f t="shared" si="497"/>
        <v>0</v>
      </c>
      <c r="H1236" s="31">
        <f t="shared" si="498"/>
        <v>0</v>
      </c>
    </row>
    <row r="1237" spans="1:8" outlineLevel="1" x14ac:dyDescent="0.25">
      <c r="B1237" s="38"/>
      <c r="C1237" s="20">
        <v>14</v>
      </c>
      <c r="D1237" s="44"/>
      <c r="E1237" s="44"/>
      <c r="F1237" s="44"/>
      <c r="G1237" s="31">
        <f t="shared" si="497"/>
        <v>0</v>
      </c>
      <c r="H1237" s="31">
        <f t="shared" si="498"/>
        <v>0</v>
      </c>
    </row>
    <row r="1238" spans="1:8" outlineLevel="1" x14ac:dyDescent="0.25">
      <c r="B1238" s="38"/>
      <c r="C1238" s="20">
        <v>15</v>
      </c>
      <c r="D1238" s="44"/>
      <c r="E1238" s="44"/>
      <c r="F1238" s="44"/>
      <c r="G1238" s="31">
        <f t="shared" si="497"/>
        <v>0</v>
      </c>
      <c r="H1238" s="31">
        <f t="shared" si="498"/>
        <v>0</v>
      </c>
    </row>
    <row r="1239" spans="1:8" outlineLevel="1" x14ac:dyDescent="0.25">
      <c r="B1239" s="38"/>
      <c r="C1239" s="20">
        <v>16</v>
      </c>
      <c r="D1239" s="44"/>
      <c r="E1239" s="44"/>
      <c r="F1239" s="44"/>
      <c r="G1239" s="31">
        <f t="shared" si="497"/>
        <v>0</v>
      </c>
      <c r="H1239" s="31">
        <f t="shared" si="498"/>
        <v>0</v>
      </c>
    </row>
    <row r="1240" spans="1:8" outlineLevel="1" x14ac:dyDescent="0.25">
      <c r="B1240" s="38"/>
      <c r="C1240" s="20">
        <v>17</v>
      </c>
      <c r="D1240" s="44"/>
      <c r="E1240" s="44"/>
      <c r="F1240" s="44"/>
      <c r="G1240" s="31">
        <f t="shared" si="497"/>
        <v>0</v>
      </c>
      <c r="H1240" s="31">
        <f t="shared" si="498"/>
        <v>0</v>
      </c>
    </row>
    <row r="1241" spans="1:8" outlineLevel="1" x14ac:dyDescent="0.25">
      <c r="B1241" s="38"/>
      <c r="C1241" s="20">
        <v>18</v>
      </c>
      <c r="D1241" s="44"/>
      <c r="E1241" s="44"/>
      <c r="F1241" s="44"/>
      <c r="G1241" s="31">
        <f t="shared" si="497"/>
        <v>0</v>
      </c>
      <c r="H1241" s="31">
        <f t="shared" si="498"/>
        <v>0</v>
      </c>
    </row>
    <row r="1242" spans="1:8" outlineLevel="1" x14ac:dyDescent="0.25">
      <c r="B1242" s="38"/>
      <c r="C1242" s="20">
        <v>19</v>
      </c>
      <c r="D1242" s="44"/>
      <c r="E1242" s="44"/>
      <c r="F1242" s="44"/>
      <c r="G1242" s="31">
        <f t="shared" si="497"/>
        <v>0</v>
      </c>
      <c r="H1242" s="31">
        <f t="shared" si="498"/>
        <v>0</v>
      </c>
    </row>
    <row r="1243" spans="1:8" outlineLevel="1" x14ac:dyDescent="0.25">
      <c r="B1243" s="38"/>
      <c r="C1243" s="20">
        <v>20</v>
      </c>
      <c r="D1243" s="44"/>
      <c r="E1243" s="44"/>
      <c r="F1243" s="44"/>
      <c r="G1243" s="31">
        <f t="shared" si="497"/>
        <v>0</v>
      </c>
      <c r="H1243" s="31">
        <f t="shared" si="498"/>
        <v>0</v>
      </c>
    </row>
    <row r="1244" spans="1:8" outlineLevel="1" x14ac:dyDescent="0.25">
      <c r="A1244" s="20" t="s">
        <v>0</v>
      </c>
      <c r="B1244" s="38" t="str">
        <f>'Aggregated Ava Portfolio'!B136</f>
        <v>Pleasanton City Hall</v>
      </c>
      <c r="C1244" s="32" t="s">
        <v>121</v>
      </c>
      <c r="D1244" s="33">
        <f>SUM(D1224:D1243)</f>
        <v>0</v>
      </c>
      <c r="E1244" s="33">
        <f t="shared" ref="E1244" si="499">SUM(E1224:E1243)</f>
        <v>0</v>
      </c>
      <c r="F1244" s="33">
        <f t="shared" ref="F1244" si="500">SUM(F1224:F1243)</f>
        <v>0</v>
      </c>
      <c r="G1244" s="33">
        <f t="shared" ref="G1244" si="501">SUM(G1224:G1243)</f>
        <v>0</v>
      </c>
      <c r="H1244" s="33">
        <f>H1243</f>
        <v>0</v>
      </c>
    </row>
    <row r="1245" spans="1:8" outlineLevel="1" x14ac:dyDescent="0.25">
      <c r="B1245" s="41"/>
    </row>
    <row r="1246" spans="1:8" outlineLevel="1" x14ac:dyDescent="0.25">
      <c r="B1246" s="38"/>
      <c r="C1246" s="30" t="s">
        <v>115</v>
      </c>
      <c r="D1246" s="30" t="s">
        <v>116</v>
      </c>
      <c r="E1246" s="30" t="s">
        <v>117</v>
      </c>
      <c r="F1246" s="30" t="s">
        <v>118</v>
      </c>
      <c r="G1246" s="30" t="s">
        <v>119</v>
      </c>
      <c r="H1246" s="30" t="s">
        <v>120</v>
      </c>
    </row>
    <row r="1247" spans="1:8" outlineLevel="1" x14ac:dyDescent="0.25">
      <c r="C1247" s="20">
        <v>1</v>
      </c>
      <c r="D1247" s="44"/>
      <c r="E1247" s="44"/>
      <c r="F1247" s="44"/>
      <c r="G1247" s="31">
        <f>E1247-F1247-D1247</f>
        <v>0</v>
      </c>
      <c r="H1247" s="31">
        <f>G1247</f>
        <v>0</v>
      </c>
    </row>
    <row r="1248" spans="1:8" outlineLevel="1" x14ac:dyDescent="0.25">
      <c r="B1248" s="38"/>
      <c r="C1248" s="20">
        <v>2</v>
      </c>
      <c r="D1248" s="44"/>
      <c r="E1248" s="44"/>
      <c r="F1248" s="44"/>
      <c r="G1248" s="31">
        <f t="shared" ref="G1248:G1266" si="502">E1248-F1248-D1248</f>
        <v>0</v>
      </c>
      <c r="H1248" s="31">
        <f>G1248+H1247</f>
        <v>0</v>
      </c>
    </row>
    <row r="1249" spans="2:8" outlineLevel="1" x14ac:dyDescent="0.25">
      <c r="B1249" s="38"/>
      <c r="C1249" s="20">
        <v>3</v>
      </c>
      <c r="D1249" s="44"/>
      <c r="E1249" s="44"/>
      <c r="F1249" s="44"/>
      <c r="G1249" s="31">
        <f t="shared" si="502"/>
        <v>0</v>
      </c>
      <c r="H1249" s="31">
        <f t="shared" ref="H1249:H1266" si="503">G1249+H1248</f>
        <v>0</v>
      </c>
    </row>
    <row r="1250" spans="2:8" outlineLevel="1" x14ac:dyDescent="0.25">
      <c r="B1250" s="38"/>
      <c r="C1250" s="20">
        <v>4</v>
      </c>
      <c r="D1250" s="44"/>
      <c r="E1250" s="44"/>
      <c r="F1250" s="44"/>
      <c r="G1250" s="31">
        <f t="shared" si="502"/>
        <v>0</v>
      </c>
      <c r="H1250" s="31">
        <f t="shared" si="503"/>
        <v>0</v>
      </c>
    </row>
    <row r="1251" spans="2:8" outlineLevel="1" x14ac:dyDescent="0.25">
      <c r="B1251" s="38"/>
      <c r="C1251" s="20">
        <v>5</v>
      </c>
      <c r="D1251" s="44"/>
      <c r="E1251" s="44"/>
      <c r="F1251" s="44"/>
      <c r="G1251" s="31">
        <f t="shared" si="502"/>
        <v>0</v>
      </c>
      <c r="H1251" s="31">
        <f t="shared" si="503"/>
        <v>0</v>
      </c>
    </row>
    <row r="1252" spans="2:8" outlineLevel="1" x14ac:dyDescent="0.25">
      <c r="B1252" s="38"/>
      <c r="C1252" s="20">
        <v>6</v>
      </c>
      <c r="D1252" s="44"/>
      <c r="E1252" s="44"/>
      <c r="F1252" s="44"/>
      <c r="G1252" s="31">
        <f t="shared" si="502"/>
        <v>0</v>
      </c>
      <c r="H1252" s="31">
        <f t="shared" si="503"/>
        <v>0</v>
      </c>
    </row>
    <row r="1253" spans="2:8" outlineLevel="1" x14ac:dyDescent="0.25">
      <c r="B1253" s="38"/>
      <c r="C1253" s="20">
        <v>7</v>
      </c>
      <c r="D1253" s="44"/>
      <c r="E1253" s="44"/>
      <c r="F1253" s="44"/>
      <c r="G1253" s="31">
        <f t="shared" si="502"/>
        <v>0</v>
      </c>
      <c r="H1253" s="31">
        <f t="shared" si="503"/>
        <v>0</v>
      </c>
    </row>
    <row r="1254" spans="2:8" outlineLevel="1" x14ac:dyDescent="0.25">
      <c r="B1254" s="38"/>
      <c r="C1254" s="20">
        <v>8</v>
      </c>
      <c r="D1254" s="44"/>
      <c r="E1254" s="44"/>
      <c r="F1254" s="44"/>
      <c r="G1254" s="31">
        <f t="shared" si="502"/>
        <v>0</v>
      </c>
      <c r="H1254" s="31">
        <f t="shared" si="503"/>
        <v>0</v>
      </c>
    </row>
    <row r="1255" spans="2:8" outlineLevel="1" x14ac:dyDescent="0.25">
      <c r="B1255" s="38"/>
      <c r="C1255" s="20">
        <v>9</v>
      </c>
      <c r="D1255" s="44"/>
      <c r="E1255" s="44"/>
      <c r="F1255" s="44"/>
      <c r="G1255" s="31">
        <f t="shared" si="502"/>
        <v>0</v>
      </c>
      <c r="H1255" s="31">
        <f t="shared" si="503"/>
        <v>0</v>
      </c>
    </row>
    <row r="1256" spans="2:8" outlineLevel="1" x14ac:dyDescent="0.25">
      <c r="B1256" s="38"/>
      <c r="C1256" s="20">
        <v>10</v>
      </c>
      <c r="D1256" s="44"/>
      <c r="E1256" s="44"/>
      <c r="F1256" s="44"/>
      <c r="G1256" s="31">
        <f t="shared" si="502"/>
        <v>0</v>
      </c>
      <c r="H1256" s="31">
        <f t="shared" si="503"/>
        <v>0</v>
      </c>
    </row>
    <row r="1257" spans="2:8" outlineLevel="1" x14ac:dyDescent="0.25">
      <c r="B1257" s="38"/>
      <c r="C1257" s="20">
        <v>11</v>
      </c>
      <c r="D1257" s="44"/>
      <c r="E1257" s="44"/>
      <c r="F1257" s="44"/>
      <c r="G1257" s="31">
        <f t="shared" si="502"/>
        <v>0</v>
      </c>
      <c r="H1257" s="31">
        <f t="shared" si="503"/>
        <v>0</v>
      </c>
    </row>
    <row r="1258" spans="2:8" outlineLevel="1" x14ac:dyDescent="0.25">
      <c r="B1258" s="38"/>
      <c r="C1258" s="20">
        <v>12</v>
      </c>
      <c r="D1258" s="44"/>
      <c r="E1258" s="44"/>
      <c r="F1258" s="44"/>
      <c r="G1258" s="31">
        <f t="shared" si="502"/>
        <v>0</v>
      </c>
      <c r="H1258" s="31">
        <f t="shared" si="503"/>
        <v>0</v>
      </c>
    </row>
    <row r="1259" spans="2:8" outlineLevel="1" x14ac:dyDescent="0.25">
      <c r="B1259" s="38"/>
      <c r="C1259" s="20">
        <v>13</v>
      </c>
      <c r="D1259" s="44"/>
      <c r="E1259" s="44"/>
      <c r="F1259" s="44"/>
      <c r="G1259" s="31">
        <f t="shared" si="502"/>
        <v>0</v>
      </c>
      <c r="H1259" s="31">
        <f t="shared" si="503"/>
        <v>0</v>
      </c>
    </row>
    <row r="1260" spans="2:8" outlineLevel="1" x14ac:dyDescent="0.25">
      <c r="B1260" s="38"/>
      <c r="C1260" s="20">
        <v>14</v>
      </c>
      <c r="D1260" s="44"/>
      <c r="E1260" s="44"/>
      <c r="F1260" s="44"/>
      <c r="G1260" s="31">
        <f t="shared" si="502"/>
        <v>0</v>
      </c>
      <c r="H1260" s="31">
        <f t="shared" si="503"/>
        <v>0</v>
      </c>
    </row>
    <row r="1261" spans="2:8" outlineLevel="1" x14ac:dyDescent="0.25">
      <c r="B1261" s="38"/>
      <c r="C1261" s="20">
        <v>15</v>
      </c>
      <c r="D1261" s="44"/>
      <c r="E1261" s="44"/>
      <c r="F1261" s="44"/>
      <c r="G1261" s="31">
        <f t="shared" si="502"/>
        <v>0</v>
      </c>
      <c r="H1261" s="31">
        <f t="shared" si="503"/>
        <v>0</v>
      </c>
    </row>
    <row r="1262" spans="2:8" outlineLevel="1" x14ac:dyDescent="0.25">
      <c r="B1262" s="38"/>
      <c r="C1262" s="20">
        <v>16</v>
      </c>
      <c r="D1262" s="44"/>
      <c r="E1262" s="44"/>
      <c r="F1262" s="44"/>
      <c r="G1262" s="31">
        <f t="shared" si="502"/>
        <v>0</v>
      </c>
      <c r="H1262" s="31">
        <f t="shared" si="503"/>
        <v>0</v>
      </c>
    </row>
    <row r="1263" spans="2:8" outlineLevel="1" x14ac:dyDescent="0.25">
      <c r="B1263" s="38"/>
      <c r="C1263" s="20">
        <v>17</v>
      </c>
      <c r="D1263" s="44"/>
      <c r="E1263" s="44"/>
      <c r="F1263" s="44"/>
      <c r="G1263" s="31">
        <f t="shared" si="502"/>
        <v>0</v>
      </c>
      <c r="H1263" s="31">
        <f t="shared" si="503"/>
        <v>0</v>
      </c>
    </row>
    <row r="1264" spans="2:8" outlineLevel="1" x14ac:dyDescent="0.25">
      <c r="B1264" s="38"/>
      <c r="C1264" s="20">
        <v>18</v>
      </c>
      <c r="D1264" s="44"/>
      <c r="E1264" s="44"/>
      <c r="F1264" s="44"/>
      <c r="G1264" s="31">
        <f t="shared" si="502"/>
        <v>0</v>
      </c>
      <c r="H1264" s="31">
        <f t="shared" si="503"/>
        <v>0</v>
      </c>
    </row>
    <row r="1265" spans="1:8" outlineLevel="1" x14ac:dyDescent="0.25">
      <c r="B1265" s="38"/>
      <c r="C1265" s="20">
        <v>19</v>
      </c>
      <c r="D1265" s="44"/>
      <c r="E1265" s="44"/>
      <c r="F1265" s="44"/>
      <c r="G1265" s="31">
        <f t="shared" si="502"/>
        <v>0</v>
      </c>
      <c r="H1265" s="31">
        <f t="shared" si="503"/>
        <v>0</v>
      </c>
    </row>
    <row r="1266" spans="1:8" outlineLevel="1" x14ac:dyDescent="0.25">
      <c r="B1266" s="38"/>
      <c r="C1266" s="20">
        <v>20</v>
      </c>
      <c r="D1266" s="44"/>
      <c r="E1266" s="44"/>
      <c r="F1266" s="44"/>
      <c r="G1266" s="31">
        <f t="shared" si="502"/>
        <v>0</v>
      </c>
      <c r="H1266" s="31">
        <f t="shared" si="503"/>
        <v>0</v>
      </c>
    </row>
    <row r="1267" spans="1:8" outlineLevel="1" x14ac:dyDescent="0.25">
      <c r="A1267" s="20" t="s">
        <v>0</v>
      </c>
      <c r="B1267" s="38" t="str">
        <f>'Aggregated Ava Portfolio'!B137</f>
        <v>Pleasanton Delores Bengtson Aquatic Center</v>
      </c>
      <c r="C1267" s="32" t="s">
        <v>121</v>
      </c>
      <c r="D1267" s="33">
        <f>SUM(D1247:D1266)</f>
        <v>0</v>
      </c>
      <c r="E1267" s="33">
        <f t="shared" ref="E1267" si="504">SUM(E1247:E1266)</f>
        <v>0</v>
      </c>
      <c r="F1267" s="33">
        <f t="shared" ref="F1267" si="505">SUM(F1247:F1266)</f>
        <v>0</v>
      </c>
      <c r="G1267" s="33">
        <f t="shared" ref="G1267" si="506">SUM(G1247:G1266)</f>
        <v>0</v>
      </c>
      <c r="H1267" s="33">
        <f>H1266</f>
        <v>0</v>
      </c>
    </row>
    <row r="1268" spans="1:8" outlineLevel="1" x14ac:dyDescent="0.25">
      <c r="B1268" s="41"/>
    </row>
    <row r="1269" spans="1:8" outlineLevel="1" x14ac:dyDescent="0.25">
      <c r="B1269" s="38"/>
      <c r="C1269" s="30" t="s">
        <v>115</v>
      </c>
      <c r="D1269" s="30" t="s">
        <v>116</v>
      </c>
      <c r="E1269" s="30" t="s">
        <v>117</v>
      </c>
      <c r="F1269" s="30" t="s">
        <v>118</v>
      </c>
      <c r="G1269" s="30" t="s">
        <v>119</v>
      </c>
      <c r="H1269" s="30" t="s">
        <v>120</v>
      </c>
    </row>
    <row r="1270" spans="1:8" outlineLevel="1" x14ac:dyDescent="0.25">
      <c r="C1270" s="20">
        <v>1</v>
      </c>
      <c r="D1270" s="44"/>
      <c r="E1270" s="44"/>
      <c r="F1270" s="44"/>
      <c r="G1270" s="31">
        <f>E1270-F1270-D1270</f>
        <v>0</v>
      </c>
      <c r="H1270" s="31">
        <f>G1270</f>
        <v>0</v>
      </c>
    </row>
    <row r="1271" spans="1:8" outlineLevel="1" x14ac:dyDescent="0.25">
      <c r="B1271" s="4"/>
      <c r="C1271" s="20">
        <v>2</v>
      </c>
      <c r="D1271" s="44"/>
      <c r="E1271" s="44"/>
      <c r="F1271" s="44"/>
      <c r="G1271" s="31">
        <f t="shared" ref="G1271:G1289" si="507">E1271-F1271-D1271</f>
        <v>0</v>
      </c>
      <c r="H1271" s="31">
        <f>G1271+H1270</f>
        <v>0</v>
      </c>
    </row>
    <row r="1272" spans="1:8" outlineLevel="1" x14ac:dyDescent="0.25">
      <c r="B1272" s="4"/>
      <c r="C1272" s="20">
        <v>3</v>
      </c>
      <c r="D1272" s="44"/>
      <c r="E1272" s="44"/>
      <c r="F1272" s="44"/>
      <c r="G1272" s="31">
        <f t="shared" si="507"/>
        <v>0</v>
      </c>
      <c r="H1272" s="31">
        <f t="shared" ref="H1272:H1289" si="508">G1272+H1271</f>
        <v>0</v>
      </c>
    </row>
    <row r="1273" spans="1:8" outlineLevel="1" x14ac:dyDescent="0.25">
      <c r="B1273" s="4"/>
      <c r="C1273" s="20">
        <v>4</v>
      </c>
      <c r="D1273" s="44"/>
      <c r="E1273" s="44"/>
      <c r="F1273" s="44"/>
      <c r="G1273" s="31">
        <f t="shared" si="507"/>
        <v>0</v>
      </c>
      <c r="H1273" s="31">
        <f t="shared" si="508"/>
        <v>0</v>
      </c>
    </row>
    <row r="1274" spans="1:8" outlineLevel="1" x14ac:dyDescent="0.25">
      <c r="B1274" s="4"/>
      <c r="C1274" s="20">
        <v>5</v>
      </c>
      <c r="D1274" s="44"/>
      <c r="E1274" s="44"/>
      <c r="F1274" s="44"/>
      <c r="G1274" s="31">
        <f t="shared" si="507"/>
        <v>0</v>
      </c>
      <c r="H1274" s="31">
        <f t="shared" si="508"/>
        <v>0</v>
      </c>
    </row>
    <row r="1275" spans="1:8" outlineLevel="1" x14ac:dyDescent="0.25">
      <c r="B1275" s="4"/>
      <c r="C1275" s="20">
        <v>6</v>
      </c>
      <c r="D1275" s="44"/>
      <c r="E1275" s="44"/>
      <c r="F1275" s="44"/>
      <c r="G1275" s="31">
        <f t="shared" si="507"/>
        <v>0</v>
      </c>
      <c r="H1275" s="31">
        <f t="shared" si="508"/>
        <v>0</v>
      </c>
    </row>
    <row r="1276" spans="1:8" outlineLevel="1" x14ac:dyDescent="0.25">
      <c r="B1276" s="4"/>
      <c r="C1276" s="20">
        <v>7</v>
      </c>
      <c r="D1276" s="44"/>
      <c r="E1276" s="44"/>
      <c r="F1276" s="44"/>
      <c r="G1276" s="31">
        <f t="shared" si="507"/>
        <v>0</v>
      </c>
      <c r="H1276" s="31">
        <f t="shared" si="508"/>
        <v>0</v>
      </c>
    </row>
    <row r="1277" spans="1:8" outlineLevel="1" x14ac:dyDescent="0.25">
      <c r="B1277" s="4"/>
      <c r="C1277" s="20">
        <v>8</v>
      </c>
      <c r="D1277" s="44"/>
      <c r="E1277" s="44"/>
      <c r="F1277" s="44"/>
      <c r="G1277" s="31">
        <f t="shared" si="507"/>
        <v>0</v>
      </c>
      <c r="H1277" s="31">
        <f t="shared" si="508"/>
        <v>0</v>
      </c>
    </row>
    <row r="1278" spans="1:8" outlineLevel="1" x14ac:dyDescent="0.25">
      <c r="B1278" s="4"/>
      <c r="C1278" s="20">
        <v>9</v>
      </c>
      <c r="D1278" s="44"/>
      <c r="E1278" s="44"/>
      <c r="F1278" s="44"/>
      <c r="G1278" s="31">
        <f t="shared" si="507"/>
        <v>0</v>
      </c>
      <c r="H1278" s="31">
        <f t="shared" si="508"/>
        <v>0</v>
      </c>
    </row>
    <row r="1279" spans="1:8" outlineLevel="1" x14ac:dyDescent="0.25">
      <c r="B1279" s="4"/>
      <c r="C1279" s="20">
        <v>10</v>
      </c>
      <c r="D1279" s="44"/>
      <c r="E1279" s="44"/>
      <c r="F1279" s="44"/>
      <c r="G1279" s="31">
        <f t="shared" si="507"/>
        <v>0</v>
      </c>
      <c r="H1279" s="31">
        <f t="shared" si="508"/>
        <v>0</v>
      </c>
    </row>
    <row r="1280" spans="1:8" outlineLevel="1" x14ac:dyDescent="0.25">
      <c r="B1280" s="4"/>
      <c r="C1280" s="20">
        <v>11</v>
      </c>
      <c r="D1280" s="44"/>
      <c r="E1280" s="44"/>
      <c r="F1280" s="44"/>
      <c r="G1280" s="31">
        <f t="shared" si="507"/>
        <v>0</v>
      </c>
      <c r="H1280" s="31">
        <f t="shared" si="508"/>
        <v>0</v>
      </c>
    </row>
    <row r="1281" spans="1:8" outlineLevel="1" x14ac:dyDescent="0.25">
      <c r="B1281" s="4"/>
      <c r="C1281" s="20">
        <v>12</v>
      </c>
      <c r="D1281" s="44"/>
      <c r="E1281" s="44"/>
      <c r="F1281" s="44"/>
      <c r="G1281" s="31">
        <f t="shared" si="507"/>
        <v>0</v>
      </c>
      <c r="H1281" s="31">
        <f t="shared" si="508"/>
        <v>0</v>
      </c>
    </row>
    <row r="1282" spans="1:8" outlineLevel="1" x14ac:dyDescent="0.25">
      <c r="B1282" s="4"/>
      <c r="C1282" s="20">
        <v>13</v>
      </c>
      <c r="D1282" s="44"/>
      <c r="E1282" s="44"/>
      <c r="F1282" s="44"/>
      <c r="G1282" s="31">
        <f t="shared" si="507"/>
        <v>0</v>
      </c>
      <c r="H1282" s="31">
        <f t="shared" si="508"/>
        <v>0</v>
      </c>
    </row>
    <row r="1283" spans="1:8" outlineLevel="1" x14ac:dyDescent="0.25">
      <c r="B1283" s="4"/>
      <c r="C1283" s="20">
        <v>14</v>
      </c>
      <c r="D1283" s="44"/>
      <c r="E1283" s="44"/>
      <c r="F1283" s="44"/>
      <c r="G1283" s="31">
        <f t="shared" si="507"/>
        <v>0</v>
      </c>
      <c r="H1283" s="31">
        <f t="shared" si="508"/>
        <v>0</v>
      </c>
    </row>
    <row r="1284" spans="1:8" outlineLevel="1" x14ac:dyDescent="0.25">
      <c r="B1284" s="4"/>
      <c r="C1284" s="20">
        <v>15</v>
      </c>
      <c r="D1284" s="44"/>
      <c r="E1284" s="44"/>
      <c r="F1284" s="44"/>
      <c r="G1284" s="31">
        <f t="shared" si="507"/>
        <v>0</v>
      </c>
      <c r="H1284" s="31">
        <f t="shared" si="508"/>
        <v>0</v>
      </c>
    </row>
    <row r="1285" spans="1:8" outlineLevel="1" x14ac:dyDescent="0.25">
      <c r="B1285" s="4"/>
      <c r="C1285" s="20">
        <v>16</v>
      </c>
      <c r="D1285" s="44"/>
      <c r="E1285" s="44"/>
      <c r="F1285" s="44"/>
      <c r="G1285" s="31">
        <f t="shared" si="507"/>
        <v>0</v>
      </c>
      <c r="H1285" s="31">
        <f t="shared" si="508"/>
        <v>0</v>
      </c>
    </row>
    <row r="1286" spans="1:8" outlineLevel="1" x14ac:dyDescent="0.25">
      <c r="B1286" s="4"/>
      <c r="C1286" s="20">
        <v>17</v>
      </c>
      <c r="D1286" s="44"/>
      <c r="E1286" s="44"/>
      <c r="F1286" s="44"/>
      <c r="G1286" s="31">
        <f t="shared" si="507"/>
        <v>0</v>
      </c>
      <c r="H1286" s="31">
        <f t="shared" si="508"/>
        <v>0</v>
      </c>
    </row>
    <row r="1287" spans="1:8" outlineLevel="1" x14ac:dyDescent="0.25">
      <c r="B1287" s="4"/>
      <c r="C1287" s="20">
        <v>18</v>
      </c>
      <c r="D1287" s="44"/>
      <c r="E1287" s="44"/>
      <c r="F1287" s="44"/>
      <c r="G1287" s="31">
        <f t="shared" si="507"/>
        <v>0</v>
      </c>
      <c r="H1287" s="31">
        <f t="shared" si="508"/>
        <v>0</v>
      </c>
    </row>
    <row r="1288" spans="1:8" outlineLevel="1" x14ac:dyDescent="0.25">
      <c r="B1288" s="4"/>
      <c r="C1288" s="20">
        <v>19</v>
      </c>
      <c r="D1288" s="44"/>
      <c r="E1288" s="44"/>
      <c r="F1288" s="44"/>
      <c r="G1288" s="31">
        <f t="shared" si="507"/>
        <v>0</v>
      </c>
      <c r="H1288" s="31">
        <f t="shared" si="508"/>
        <v>0</v>
      </c>
    </row>
    <row r="1289" spans="1:8" outlineLevel="1" x14ac:dyDescent="0.25">
      <c r="B1289" s="4"/>
      <c r="C1289" s="20">
        <v>20</v>
      </c>
      <c r="D1289" s="44"/>
      <c r="E1289" s="44"/>
      <c r="F1289" s="44"/>
      <c r="G1289" s="31">
        <f t="shared" si="507"/>
        <v>0</v>
      </c>
      <c r="H1289" s="31">
        <f t="shared" si="508"/>
        <v>0</v>
      </c>
    </row>
    <row r="1290" spans="1:8" outlineLevel="1" x14ac:dyDescent="0.25">
      <c r="A1290" s="20" t="s">
        <v>0</v>
      </c>
      <c r="B1290" s="38" t="str">
        <f>'Aggregated Ava Portfolio'!B138</f>
        <v>Pleasanton Fire Station #1</v>
      </c>
      <c r="C1290" s="32" t="s">
        <v>121</v>
      </c>
      <c r="D1290" s="33">
        <f>SUM(D1270:D1289)</f>
        <v>0</v>
      </c>
      <c r="E1290" s="33">
        <f t="shared" ref="E1290" si="509">SUM(E1270:E1289)</f>
        <v>0</v>
      </c>
      <c r="F1290" s="33">
        <f t="shared" ref="F1290" si="510">SUM(F1270:F1289)</f>
        <v>0</v>
      </c>
      <c r="G1290" s="33">
        <f t="shared" ref="G1290" si="511">SUM(G1270:G1289)</f>
        <v>0</v>
      </c>
      <c r="H1290" s="33">
        <f>H1289</f>
        <v>0</v>
      </c>
    </row>
    <row r="1291" spans="1:8" outlineLevel="1" x14ac:dyDescent="0.25">
      <c r="B1291" s="4"/>
      <c r="C1291" s="36"/>
      <c r="D1291" s="37"/>
      <c r="E1291" s="37"/>
      <c r="F1291" s="37"/>
      <c r="G1291" s="37"/>
      <c r="H1291" s="37"/>
    </row>
    <row r="1292" spans="1:8" outlineLevel="1" x14ac:dyDescent="0.25">
      <c r="B1292" s="4"/>
      <c r="C1292" s="30" t="s">
        <v>115</v>
      </c>
      <c r="D1292" s="30" t="s">
        <v>116</v>
      </c>
      <c r="E1292" s="30" t="s">
        <v>117</v>
      </c>
      <c r="F1292" s="30" t="s">
        <v>118</v>
      </c>
      <c r="G1292" s="30" t="s">
        <v>119</v>
      </c>
      <c r="H1292" s="30" t="s">
        <v>120</v>
      </c>
    </row>
    <row r="1293" spans="1:8" outlineLevel="1" x14ac:dyDescent="0.25">
      <c r="C1293" s="20">
        <v>1</v>
      </c>
      <c r="D1293" s="44"/>
      <c r="E1293" s="44"/>
      <c r="F1293" s="44"/>
      <c r="G1293" s="31">
        <f>E1293-F1293-D1293</f>
        <v>0</v>
      </c>
      <c r="H1293" s="31">
        <f>G1293</f>
        <v>0</v>
      </c>
    </row>
    <row r="1294" spans="1:8" outlineLevel="1" x14ac:dyDescent="0.25">
      <c r="B1294" s="38"/>
      <c r="C1294" s="20">
        <v>2</v>
      </c>
      <c r="D1294" s="44"/>
      <c r="E1294" s="44"/>
      <c r="F1294" s="44"/>
      <c r="G1294" s="31">
        <f t="shared" ref="G1294:G1312" si="512">E1294-F1294-D1294</f>
        <v>0</v>
      </c>
      <c r="H1294" s="31">
        <f>G1294+H1293</f>
        <v>0</v>
      </c>
    </row>
    <row r="1295" spans="1:8" outlineLevel="1" x14ac:dyDescent="0.25">
      <c r="B1295" s="38"/>
      <c r="C1295" s="20">
        <v>3</v>
      </c>
      <c r="D1295" s="44"/>
      <c r="E1295" s="44"/>
      <c r="F1295" s="44"/>
      <c r="G1295" s="31">
        <f t="shared" si="512"/>
        <v>0</v>
      </c>
      <c r="H1295" s="31">
        <f t="shared" ref="H1295:H1312" si="513">G1295+H1294</f>
        <v>0</v>
      </c>
    </row>
    <row r="1296" spans="1:8" outlineLevel="1" x14ac:dyDescent="0.25">
      <c r="B1296" s="38"/>
      <c r="C1296" s="20">
        <v>4</v>
      </c>
      <c r="D1296" s="44"/>
      <c r="E1296" s="44"/>
      <c r="F1296" s="44"/>
      <c r="G1296" s="31">
        <f t="shared" si="512"/>
        <v>0</v>
      </c>
      <c r="H1296" s="31">
        <f t="shared" si="513"/>
        <v>0</v>
      </c>
    </row>
    <row r="1297" spans="2:8" outlineLevel="1" x14ac:dyDescent="0.25">
      <c r="B1297" s="38"/>
      <c r="C1297" s="20">
        <v>5</v>
      </c>
      <c r="D1297" s="44"/>
      <c r="E1297" s="44"/>
      <c r="F1297" s="44"/>
      <c r="G1297" s="31">
        <f t="shared" si="512"/>
        <v>0</v>
      </c>
      <c r="H1297" s="31">
        <f t="shared" si="513"/>
        <v>0</v>
      </c>
    </row>
    <row r="1298" spans="2:8" outlineLevel="1" x14ac:dyDescent="0.25">
      <c r="B1298" s="38"/>
      <c r="C1298" s="20">
        <v>6</v>
      </c>
      <c r="D1298" s="44"/>
      <c r="E1298" s="44"/>
      <c r="F1298" s="44"/>
      <c r="G1298" s="31">
        <f t="shared" si="512"/>
        <v>0</v>
      </c>
      <c r="H1298" s="31">
        <f t="shared" si="513"/>
        <v>0</v>
      </c>
    </row>
    <row r="1299" spans="2:8" outlineLevel="1" x14ac:dyDescent="0.25">
      <c r="B1299" s="38"/>
      <c r="C1299" s="20">
        <v>7</v>
      </c>
      <c r="D1299" s="44"/>
      <c r="E1299" s="44"/>
      <c r="F1299" s="44"/>
      <c r="G1299" s="31">
        <f t="shared" si="512"/>
        <v>0</v>
      </c>
      <c r="H1299" s="31">
        <f t="shared" si="513"/>
        <v>0</v>
      </c>
    </row>
    <row r="1300" spans="2:8" outlineLevel="1" x14ac:dyDescent="0.25">
      <c r="B1300" s="38"/>
      <c r="C1300" s="20">
        <v>8</v>
      </c>
      <c r="D1300" s="44"/>
      <c r="E1300" s="44"/>
      <c r="F1300" s="44"/>
      <c r="G1300" s="31">
        <f t="shared" si="512"/>
        <v>0</v>
      </c>
      <c r="H1300" s="31">
        <f t="shared" si="513"/>
        <v>0</v>
      </c>
    </row>
    <row r="1301" spans="2:8" outlineLevel="1" x14ac:dyDescent="0.25">
      <c r="B1301" s="38"/>
      <c r="C1301" s="20">
        <v>9</v>
      </c>
      <c r="D1301" s="44"/>
      <c r="E1301" s="44"/>
      <c r="F1301" s="44"/>
      <c r="G1301" s="31">
        <f t="shared" si="512"/>
        <v>0</v>
      </c>
      <c r="H1301" s="31">
        <f t="shared" si="513"/>
        <v>0</v>
      </c>
    </row>
    <row r="1302" spans="2:8" outlineLevel="1" x14ac:dyDescent="0.25">
      <c r="B1302" s="38"/>
      <c r="C1302" s="20">
        <v>10</v>
      </c>
      <c r="D1302" s="44"/>
      <c r="E1302" s="44"/>
      <c r="F1302" s="44"/>
      <c r="G1302" s="31">
        <f t="shared" si="512"/>
        <v>0</v>
      </c>
      <c r="H1302" s="31">
        <f t="shared" si="513"/>
        <v>0</v>
      </c>
    </row>
    <row r="1303" spans="2:8" outlineLevel="1" x14ac:dyDescent="0.25">
      <c r="B1303" s="38"/>
      <c r="C1303" s="20">
        <v>11</v>
      </c>
      <c r="D1303" s="44"/>
      <c r="E1303" s="44"/>
      <c r="F1303" s="44"/>
      <c r="G1303" s="31">
        <f t="shared" si="512"/>
        <v>0</v>
      </c>
      <c r="H1303" s="31">
        <f t="shared" si="513"/>
        <v>0</v>
      </c>
    </row>
    <row r="1304" spans="2:8" outlineLevel="1" x14ac:dyDescent="0.25">
      <c r="B1304" s="38"/>
      <c r="C1304" s="20">
        <v>12</v>
      </c>
      <c r="D1304" s="44"/>
      <c r="E1304" s="44"/>
      <c r="F1304" s="44"/>
      <c r="G1304" s="31">
        <f t="shared" si="512"/>
        <v>0</v>
      </c>
      <c r="H1304" s="31">
        <f t="shared" si="513"/>
        <v>0</v>
      </c>
    </row>
    <row r="1305" spans="2:8" outlineLevel="1" x14ac:dyDescent="0.25">
      <c r="B1305" s="38"/>
      <c r="C1305" s="20">
        <v>13</v>
      </c>
      <c r="D1305" s="44"/>
      <c r="E1305" s="44"/>
      <c r="F1305" s="44"/>
      <c r="G1305" s="31">
        <f t="shared" si="512"/>
        <v>0</v>
      </c>
      <c r="H1305" s="31">
        <f t="shared" si="513"/>
        <v>0</v>
      </c>
    </row>
    <row r="1306" spans="2:8" outlineLevel="1" x14ac:dyDescent="0.25">
      <c r="B1306" s="38"/>
      <c r="C1306" s="20">
        <v>14</v>
      </c>
      <c r="D1306" s="44"/>
      <c r="E1306" s="44"/>
      <c r="F1306" s="44"/>
      <c r="G1306" s="31">
        <f t="shared" si="512"/>
        <v>0</v>
      </c>
      <c r="H1306" s="31">
        <f t="shared" si="513"/>
        <v>0</v>
      </c>
    </row>
    <row r="1307" spans="2:8" outlineLevel="1" x14ac:dyDescent="0.25">
      <c r="B1307" s="38"/>
      <c r="C1307" s="20">
        <v>15</v>
      </c>
      <c r="D1307" s="44"/>
      <c r="E1307" s="44"/>
      <c r="F1307" s="44"/>
      <c r="G1307" s="31">
        <f t="shared" si="512"/>
        <v>0</v>
      </c>
      <c r="H1307" s="31">
        <f t="shared" si="513"/>
        <v>0</v>
      </c>
    </row>
    <row r="1308" spans="2:8" outlineLevel="1" x14ac:dyDescent="0.25">
      <c r="B1308" s="38"/>
      <c r="C1308" s="20">
        <v>16</v>
      </c>
      <c r="D1308" s="44"/>
      <c r="E1308" s="44"/>
      <c r="F1308" s="44"/>
      <c r="G1308" s="31">
        <f t="shared" si="512"/>
        <v>0</v>
      </c>
      <c r="H1308" s="31">
        <f t="shared" si="513"/>
        <v>0</v>
      </c>
    </row>
    <row r="1309" spans="2:8" outlineLevel="1" x14ac:dyDescent="0.25">
      <c r="B1309" s="38"/>
      <c r="C1309" s="20">
        <v>17</v>
      </c>
      <c r="D1309" s="44"/>
      <c r="E1309" s="44"/>
      <c r="F1309" s="44"/>
      <c r="G1309" s="31">
        <f t="shared" si="512"/>
        <v>0</v>
      </c>
      <c r="H1309" s="31">
        <f t="shared" si="513"/>
        <v>0</v>
      </c>
    </row>
    <row r="1310" spans="2:8" outlineLevel="1" x14ac:dyDescent="0.25">
      <c r="B1310" s="38"/>
      <c r="C1310" s="20">
        <v>18</v>
      </c>
      <c r="D1310" s="44"/>
      <c r="E1310" s="44"/>
      <c r="F1310" s="44"/>
      <c r="G1310" s="31">
        <f t="shared" si="512"/>
        <v>0</v>
      </c>
      <c r="H1310" s="31">
        <f t="shared" si="513"/>
        <v>0</v>
      </c>
    </row>
    <row r="1311" spans="2:8" outlineLevel="1" x14ac:dyDescent="0.25">
      <c r="B1311" s="38"/>
      <c r="C1311" s="20">
        <v>19</v>
      </c>
      <c r="D1311" s="44"/>
      <c r="E1311" s="44"/>
      <c r="F1311" s="44"/>
      <c r="G1311" s="31">
        <f t="shared" si="512"/>
        <v>0</v>
      </c>
      <c r="H1311" s="31">
        <f t="shared" si="513"/>
        <v>0</v>
      </c>
    </row>
    <row r="1312" spans="2:8" outlineLevel="1" x14ac:dyDescent="0.25">
      <c r="B1312" s="38"/>
      <c r="C1312" s="20">
        <v>20</v>
      </c>
      <c r="D1312" s="44"/>
      <c r="E1312" s="44"/>
      <c r="F1312" s="44"/>
      <c r="G1312" s="31">
        <f t="shared" si="512"/>
        <v>0</v>
      </c>
      <c r="H1312" s="31">
        <f t="shared" si="513"/>
        <v>0</v>
      </c>
    </row>
    <row r="1313" spans="1:8" outlineLevel="1" x14ac:dyDescent="0.25">
      <c r="A1313" s="20" t="s">
        <v>0</v>
      </c>
      <c r="B1313" s="38" t="str">
        <f>'Aggregated Ava Portfolio'!B139</f>
        <v>Pleasanton Library</v>
      </c>
      <c r="C1313" s="32" t="s">
        <v>121</v>
      </c>
      <c r="D1313" s="33">
        <f>SUM(D1293:D1312)</f>
        <v>0</v>
      </c>
      <c r="E1313" s="33">
        <f t="shared" ref="E1313:G1313" si="514">SUM(E1293:E1312)</f>
        <v>0</v>
      </c>
      <c r="F1313" s="33">
        <f t="shared" si="514"/>
        <v>0</v>
      </c>
      <c r="G1313" s="33">
        <f t="shared" si="514"/>
        <v>0</v>
      </c>
      <c r="H1313" s="33">
        <f>H1312</f>
        <v>0</v>
      </c>
    </row>
    <row r="1314" spans="1:8" outlineLevel="1" x14ac:dyDescent="0.25">
      <c r="B1314" s="41"/>
    </row>
    <row r="1315" spans="1:8" outlineLevel="1" x14ac:dyDescent="0.25">
      <c r="B1315" s="38"/>
      <c r="C1315" s="30" t="s">
        <v>115</v>
      </c>
      <c r="D1315" s="30" t="s">
        <v>116</v>
      </c>
      <c r="E1315" s="30" t="s">
        <v>117</v>
      </c>
      <c r="F1315" s="30" t="s">
        <v>118</v>
      </c>
      <c r="G1315" s="30" t="s">
        <v>119</v>
      </c>
      <c r="H1315" s="30" t="s">
        <v>120</v>
      </c>
    </row>
    <row r="1316" spans="1:8" outlineLevel="1" x14ac:dyDescent="0.25">
      <c r="C1316" s="20">
        <v>1</v>
      </c>
      <c r="D1316" s="44"/>
      <c r="E1316" s="44"/>
      <c r="F1316" s="44"/>
      <c r="G1316" s="31">
        <f>E1316-F1316-D1316</f>
        <v>0</v>
      </c>
      <c r="H1316" s="31">
        <f>G1316</f>
        <v>0</v>
      </c>
    </row>
    <row r="1317" spans="1:8" outlineLevel="1" x14ac:dyDescent="0.25">
      <c r="B1317" s="38"/>
      <c r="C1317" s="20">
        <v>2</v>
      </c>
      <c r="D1317" s="44"/>
      <c r="E1317" s="44"/>
      <c r="F1317" s="44"/>
      <c r="G1317" s="31">
        <f t="shared" ref="G1317:G1335" si="515">E1317-F1317-D1317</f>
        <v>0</v>
      </c>
      <c r="H1317" s="31">
        <f>G1317+H1316</f>
        <v>0</v>
      </c>
    </row>
    <row r="1318" spans="1:8" outlineLevel="1" x14ac:dyDescent="0.25">
      <c r="B1318" s="38"/>
      <c r="C1318" s="20">
        <v>3</v>
      </c>
      <c r="D1318" s="44"/>
      <c r="E1318" s="44"/>
      <c r="F1318" s="44"/>
      <c r="G1318" s="31">
        <f t="shared" si="515"/>
        <v>0</v>
      </c>
      <c r="H1318" s="31">
        <f t="shared" ref="H1318:H1335" si="516">G1318+H1317</f>
        <v>0</v>
      </c>
    </row>
    <row r="1319" spans="1:8" outlineLevel="1" x14ac:dyDescent="0.25">
      <c r="B1319" s="38"/>
      <c r="C1319" s="20">
        <v>4</v>
      </c>
      <c r="D1319" s="44"/>
      <c r="E1319" s="44"/>
      <c r="F1319" s="44"/>
      <c r="G1319" s="31">
        <f t="shared" si="515"/>
        <v>0</v>
      </c>
      <c r="H1319" s="31">
        <f t="shared" si="516"/>
        <v>0</v>
      </c>
    </row>
    <row r="1320" spans="1:8" outlineLevel="1" x14ac:dyDescent="0.25">
      <c r="B1320" s="38"/>
      <c r="C1320" s="20">
        <v>5</v>
      </c>
      <c r="D1320" s="44"/>
      <c r="E1320" s="44"/>
      <c r="F1320" s="44"/>
      <c r="G1320" s="31">
        <f t="shared" si="515"/>
        <v>0</v>
      </c>
      <c r="H1320" s="31">
        <f t="shared" si="516"/>
        <v>0</v>
      </c>
    </row>
    <row r="1321" spans="1:8" outlineLevel="1" x14ac:dyDescent="0.25">
      <c r="B1321" s="38"/>
      <c r="C1321" s="20">
        <v>6</v>
      </c>
      <c r="D1321" s="44"/>
      <c r="E1321" s="44"/>
      <c r="F1321" s="44"/>
      <c r="G1321" s="31">
        <f t="shared" si="515"/>
        <v>0</v>
      </c>
      <c r="H1321" s="31">
        <f t="shared" si="516"/>
        <v>0</v>
      </c>
    </row>
    <row r="1322" spans="1:8" outlineLevel="1" x14ac:dyDescent="0.25">
      <c r="B1322" s="38"/>
      <c r="C1322" s="20">
        <v>7</v>
      </c>
      <c r="D1322" s="44"/>
      <c r="E1322" s="44"/>
      <c r="F1322" s="44"/>
      <c r="G1322" s="31">
        <f t="shared" si="515"/>
        <v>0</v>
      </c>
      <c r="H1322" s="31">
        <f t="shared" si="516"/>
        <v>0</v>
      </c>
    </row>
    <row r="1323" spans="1:8" outlineLevel="1" x14ac:dyDescent="0.25">
      <c r="B1323" s="38"/>
      <c r="C1323" s="20">
        <v>8</v>
      </c>
      <c r="D1323" s="44"/>
      <c r="E1323" s="44"/>
      <c r="F1323" s="44"/>
      <c r="G1323" s="31">
        <f t="shared" si="515"/>
        <v>0</v>
      </c>
      <c r="H1323" s="31">
        <f t="shared" si="516"/>
        <v>0</v>
      </c>
    </row>
    <row r="1324" spans="1:8" outlineLevel="1" x14ac:dyDescent="0.25">
      <c r="B1324" s="38"/>
      <c r="C1324" s="20">
        <v>9</v>
      </c>
      <c r="D1324" s="44"/>
      <c r="E1324" s="44"/>
      <c r="F1324" s="44"/>
      <c r="G1324" s="31">
        <f t="shared" si="515"/>
        <v>0</v>
      </c>
      <c r="H1324" s="31">
        <f t="shared" si="516"/>
        <v>0</v>
      </c>
    </row>
    <row r="1325" spans="1:8" outlineLevel="1" x14ac:dyDescent="0.25">
      <c r="B1325" s="38"/>
      <c r="C1325" s="20">
        <v>10</v>
      </c>
      <c r="D1325" s="44"/>
      <c r="E1325" s="44"/>
      <c r="F1325" s="44"/>
      <c r="G1325" s="31">
        <f t="shared" si="515"/>
        <v>0</v>
      </c>
      <c r="H1325" s="31">
        <f t="shared" si="516"/>
        <v>0</v>
      </c>
    </row>
    <row r="1326" spans="1:8" outlineLevel="1" x14ac:dyDescent="0.25">
      <c r="B1326" s="38"/>
      <c r="C1326" s="20">
        <v>11</v>
      </c>
      <c r="D1326" s="44"/>
      <c r="E1326" s="44"/>
      <c r="F1326" s="44"/>
      <c r="G1326" s="31">
        <f t="shared" si="515"/>
        <v>0</v>
      </c>
      <c r="H1326" s="31">
        <f t="shared" si="516"/>
        <v>0</v>
      </c>
    </row>
    <row r="1327" spans="1:8" outlineLevel="1" x14ac:dyDescent="0.25">
      <c r="B1327" s="38"/>
      <c r="C1327" s="20">
        <v>12</v>
      </c>
      <c r="D1327" s="44"/>
      <c r="E1327" s="44"/>
      <c r="F1327" s="44"/>
      <c r="G1327" s="31">
        <f t="shared" si="515"/>
        <v>0</v>
      </c>
      <c r="H1327" s="31">
        <f t="shared" si="516"/>
        <v>0</v>
      </c>
    </row>
    <row r="1328" spans="1:8" outlineLevel="1" x14ac:dyDescent="0.25">
      <c r="B1328" s="38"/>
      <c r="C1328" s="20">
        <v>13</v>
      </c>
      <c r="D1328" s="44"/>
      <c r="E1328" s="44"/>
      <c r="F1328" s="44"/>
      <c r="G1328" s="31">
        <f t="shared" si="515"/>
        <v>0</v>
      </c>
      <c r="H1328" s="31">
        <f t="shared" si="516"/>
        <v>0</v>
      </c>
    </row>
    <row r="1329" spans="1:8" outlineLevel="1" x14ac:dyDescent="0.25">
      <c r="B1329" s="38"/>
      <c r="C1329" s="20">
        <v>14</v>
      </c>
      <c r="D1329" s="44"/>
      <c r="E1329" s="44"/>
      <c r="F1329" s="44"/>
      <c r="G1329" s="31">
        <f t="shared" si="515"/>
        <v>0</v>
      </c>
      <c r="H1329" s="31">
        <f t="shared" si="516"/>
        <v>0</v>
      </c>
    </row>
    <row r="1330" spans="1:8" outlineLevel="1" x14ac:dyDescent="0.25">
      <c r="B1330" s="38"/>
      <c r="C1330" s="20">
        <v>15</v>
      </c>
      <c r="D1330" s="44"/>
      <c r="E1330" s="44"/>
      <c r="F1330" s="44"/>
      <c r="G1330" s="31">
        <f t="shared" si="515"/>
        <v>0</v>
      </c>
      <c r="H1330" s="31">
        <f t="shared" si="516"/>
        <v>0</v>
      </c>
    </row>
    <row r="1331" spans="1:8" outlineLevel="1" x14ac:dyDescent="0.25">
      <c r="B1331" s="38"/>
      <c r="C1331" s="20">
        <v>16</v>
      </c>
      <c r="D1331" s="44"/>
      <c r="E1331" s="44"/>
      <c r="F1331" s="44"/>
      <c r="G1331" s="31">
        <f t="shared" si="515"/>
        <v>0</v>
      </c>
      <c r="H1331" s="31">
        <f t="shared" si="516"/>
        <v>0</v>
      </c>
    </row>
    <row r="1332" spans="1:8" outlineLevel="1" x14ac:dyDescent="0.25">
      <c r="B1332" s="38"/>
      <c r="C1332" s="20">
        <v>17</v>
      </c>
      <c r="D1332" s="44"/>
      <c r="E1332" s="44"/>
      <c r="F1332" s="44"/>
      <c r="G1332" s="31">
        <f t="shared" si="515"/>
        <v>0</v>
      </c>
      <c r="H1332" s="31">
        <f t="shared" si="516"/>
        <v>0</v>
      </c>
    </row>
    <row r="1333" spans="1:8" outlineLevel="1" x14ac:dyDescent="0.25">
      <c r="B1333" s="38"/>
      <c r="C1333" s="20">
        <v>18</v>
      </c>
      <c r="D1333" s="44"/>
      <c r="E1333" s="44"/>
      <c r="F1333" s="44"/>
      <c r="G1333" s="31">
        <f t="shared" si="515"/>
        <v>0</v>
      </c>
      <c r="H1333" s="31">
        <f t="shared" si="516"/>
        <v>0</v>
      </c>
    </row>
    <row r="1334" spans="1:8" outlineLevel="1" x14ac:dyDescent="0.25">
      <c r="B1334" s="38"/>
      <c r="C1334" s="20">
        <v>19</v>
      </c>
      <c r="D1334" s="44"/>
      <c r="E1334" s="44"/>
      <c r="F1334" s="44"/>
      <c r="G1334" s="31">
        <f t="shared" si="515"/>
        <v>0</v>
      </c>
      <c r="H1334" s="31">
        <f t="shared" si="516"/>
        <v>0</v>
      </c>
    </row>
    <row r="1335" spans="1:8" outlineLevel="1" x14ac:dyDescent="0.25">
      <c r="B1335" s="38"/>
      <c r="C1335" s="20">
        <v>20</v>
      </c>
      <c r="D1335" s="44"/>
      <c r="E1335" s="44"/>
      <c r="F1335" s="44"/>
      <c r="G1335" s="31">
        <f t="shared" si="515"/>
        <v>0</v>
      </c>
      <c r="H1335" s="31">
        <f t="shared" si="516"/>
        <v>0</v>
      </c>
    </row>
    <row r="1336" spans="1:8" outlineLevel="1" x14ac:dyDescent="0.25">
      <c r="A1336" s="20" t="s">
        <v>0</v>
      </c>
      <c r="B1336" s="38" t="str">
        <f>'Aggregated Ava Portfolio'!B140</f>
        <v>Pleasanton Operations Service Center</v>
      </c>
      <c r="C1336" s="32" t="s">
        <v>121</v>
      </c>
      <c r="D1336" s="33">
        <f>SUM(D1316:D1335)</f>
        <v>0</v>
      </c>
      <c r="E1336" s="33">
        <f t="shared" ref="E1336:G1336" si="517">SUM(E1316:E1335)</f>
        <v>0</v>
      </c>
      <c r="F1336" s="33">
        <f t="shared" si="517"/>
        <v>0</v>
      </c>
      <c r="G1336" s="33">
        <f t="shared" si="517"/>
        <v>0</v>
      </c>
      <c r="H1336" s="33">
        <f>H1335</f>
        <v>0</v>
      </c>
    </row>
    <row r="1337" spans="1:8" outlineLevel="1" x14ac:dyDescent="0.25">
      <c r="B1337" s="41"/>
    </row>
    <row r="1338" spans="1:8" outlineLevel="1" x14ac:dyDescent="0.25">
      <c r="B1338" s="38"/>
      <c r="C1338" s="30" t="s">
        <v>115</v>
      </c>
      <c r="D1338" s="30" t="s">
        <v>116</v>
      </c>
      <c r="E1338" s="30" t="s">
        <v>117</v>
      </c>
      <c r="F1338" s="30" t="s">
        <v>118</v>
      </c>
      <c r="G1338" s="30" t="s">
        <v>119</v>
      </c>
      <c r="H1338" s="30" t="s">
        <v>120</v>
      </c>
    </row>
    <row r="1339" spans="1:8" outlineLevel="1" x14ac:dyDescent="0.25">
      <c r="C1339" s="20">
        <v>1</v>
      </c>
      <c r="D1339" s="44"/>
      <c r="E1339" s="44"/>
      <c r="F1339" s="44"/>
      <c r="G1339" s="31">
        <f>E1339-F1339-D1339</f>
        <v>0</v>
      </c>
      <c r="H1339" s="31">
        <f>G1339</f>
        <v>0</v>
      </c>
    </row>
    <row r="1340" spans="1:8" outlineLevel="1" x14ac:dyDescent="0.25">
      <c r="B1340" s="38"/>
      <c r="C1340" s="20">
        <v>2</v>
      </c>
      <c r="D1340" s="44"/>
      <c r="E1340" s="44"/>
      <c r="F1340" s="44"/>
      <c r="G1340" s="31">
        <f t="shared" ref="G1340:G1358" si="518">E1340-F1340-D1340</f>
        <v>0</v>
      </c>
      <c r="H1340" s="31">
        <f>G1340+H1339</f>
        <v>0</v>
      </c>
    </row>
    <row r="1341" spans="1:8" outlineLevel="1" x14ac:dyDescent="0.25">
      <c r="B1341" s="38"/>
      <c r="C1341" s="20">
        <v>3</v>
      </c>
      <c r="D1341" s="44"/>
      <c r="E1341" s="44"/>
      <c r="F1341" s="44"/>
      <c r="G1341" s="31">
        <f t="shared" si="518"/>
        <v>0</v>
      </c>
      <c r="H1341" s="31">
        <f t="shared" ref="H1341:H1358" si="519">G1341+H1340</f>
        <v>0</v>
      </c>
    </row>
    <row r="1342" spans="1:8" outlineLevel="1" x14ac:dyDescent="0.25">
      <c r="B1342" s="38"/>
      <c r="C1342" s="20">
        <v>4</v>
      </c>
      <c r="D1342" s="44"/>
      <c r="E1342" s="44"/>
      <c r="F1342" s="44"/>
      <c r="G1342" s="31">
        <f t="shared" si="518"/>
        <v>0</v>
      </c>
      <c r="H1342" s="31">
        <f t="shared" si="519"/>
        <v>0</v>
      </c>
    </row>
    <row r="1343" spans="1:8" outlineLevel="1" x14ac:dyDescent="0.25">
      <c r="B1343" s="38"/>
      <c r="C1343" s="20">
        <v>5</v>
      </c>
      <c r="D1343" s="44"/>
      <c r="E1343" s="44"/>
      <c r="F1343" s="44"/>
      <c r="G1343" s="31">
        <f t="shared" si="518"/>
        <v>0</v>
      </c>
      <c r="H1343" s="31">
        <f t="shared" si="519"/>
        <v>0</v>
      </c>
    </row>
    <row r="1344" spans="1:8" outlineLevel="1" x14ac:dyDescent="0.25">
      <c r="B1344" s="38"/>
      <c r="C1344" s="20">
        <v>6</v>
      </c>
      <c r="D1344" s="44"/>
      <c r="E1344" s="44"/>
      <c r="F1344" s="44"/>
      <c r="G1344" s="31">
        <f t="shared" si="518"/>
        <v>0</v>
      </c>
      <c r="H1344" s="31">
        <f t="shared" si="519"/>
        <v>0</v>
      </c>
    </row>
    <row r="1345" spans="1:8" outlineLevel="1" x14ac:dyDescent="0.25">
      <c r="B1345" s="38"/>
      <c r="C1345" s="20">
        <v>7</v>
      </c>
      <c r="D1345" s="44"/>
      <c r="E1345" s="44"/>
      <c r="F1345" s="44"/>
      <c r="G1345" s="31">
        <f t="shared" si="518"/>
        <v>0</v>
      </c>
      <c r="H1345" s="31">
        <f t="shared" si="519"/>
        <v>0</v>
      </c>
    </row>
    <row r="1346" spans="1:8" outlineLevel="1" x14ac:dyDescent="0.25">
      <c r="B1346" s="38"/>
      <c r="C1346" s="20">
        <v>8</v>
      </c>
      <c r="D1346" s="44"/>
      <c r="E1346" s="44"/>
      <c r="F1346" s="44"/>
      <c r="G1346" s="31">
        <f t="shared" si="518"/>
        <v>0</v>
      </c>
      <c r="H1346" s="31">
        <f t="shared" si="519"/>
        <v>0</v>
      </c>
    </row>
    <row r="1347" spans="1:8" outlineLevel="1" x14ac:dyDescent="0.25">
      <c r="B1347" s="38"/>
      <c r="C1347" s="20">
        <v>9</v>
      </c>
      <c r="D1347" s="44"/>
      <c r="E1347" s="44"/>
      <c r="F1347" s="44"/>
      <c r="G1347" s="31">
        <f t="shared" si="518"/>
        <v>0</v>
      </c>
      <c r="H1347" s="31">
        <f t="shared" si="519"/>
        <v>0</v>
      </c>
    </row>
    <row r="1348" spans="1:8" outlineLevel="1" x14ac:dyDescent="0.25">
      <c r="B1348" s="38"/>
      <c r="C1348" s="20">
        <v>10</v>
      </c>
      <c r="D1348" s="44"/>
      <c r="E1348" s="44"/>
      <c r="F1348" s="44"/>
      <c r="G1348" s="31">
        <f t="shared" si="518"/>
        <v>0</v>
      </c>
      <c r="H1348" s="31">
        <f t="shared" si="519"/>
        <v>0</v>
      </c>
    </row>
    <row r="1349" spans="1:8" outlineLevel="1" x14ac:dyDescent="0.25">
      <c r="B1349" s="38"/>
      <c r="C1349" s="20">
        <v>11</v>
      </c>
      <c r="D1349" s="44"/>
      <c r="E1349" s="44"/>
      <c r="F1349" s="44"/>
      <c r="G1349" s="31">
        <f t="shared" si="518"/>
        <v>0</v>
      </c>
      <c r="H1349" s="31">
        <f t="shared" si="519"/>
        <v>0</v>
      </c>
    </row>
    <row r="1350" spans="1:8" outlineLevel="1" x14ac:dyDescent="0.25">
      <c r="B1350" s="38"/>
      <c r="C1350" s="20">
        <v>12</v>
      </c>
      <c r="D1350" s="44"/>
      <c r="E1350" s="44"/>
      <c r="F1350" s="44"/>
      <c r="G1350" s="31">
        <f t="shared" si="518"/>
        <v>0</v>
      </c>
      <c r="H1350" s="31">
        <f t="shared" si="519"/>
        <v>0</v>
      </c>
    </row>
    <row r="1351" spans="1:8" outlineLevel="1" x14ac:dyDescent="0.25">
      <c r="B1351" s="38"/>
      <c r="C1351" s="20">
        <v>13</v>
      </c>
      <c r="D1351" s="44"/>
      <c r="E1351" s="44"/>
      <c r="F1351" s="44"/>
      <c r="G1351" s="31">
        <f t="shared" si="518"/>
        <v>0</v>
      </c>
      <c r="H1351" s="31">
        <f t="shared" si="519"/>
        <v>0</v>
      </c>
    </row>
    <row r="1352" spans="1:8" outlineLevel="1" x14ac:dyDescent="0.25">
      <c r="B1352" s="38"/>
      <c r="C1352" s="20">
        <v>14</v>
      </c>
      <c r="D1352" s="44"/>
      <c r="E1352" s="44"/>
      <c r="F1352" s="44"/>
      <c r="G1352" s="31">
        <f t="shared" si="518"/>
        <v>0</v>
      </c>
      <c r="H1352" s="31">
        <f t="shared" si="519"/>
        <v>0</v>
      </c>
    </row>
    <row r="1353" spans="1:8" outlineLevel="1" x14ac:dyDescent="0.25">
      <c r="B1353" s="38"/>
      <c r="C1353" s="20">
        <v>15</v>
      </c>
      <c r="D1353" s="44"/>
      <c r="E1353" s="44"/>
      <c r="F1353" s="44"/>
      <c r="G1353" s="31">
        <f t="shared" si="518"/>
        <v>0</v>
      </c>
      <c r="H1353" s="31">
        <f t="shared" si="519"/>
        <v>0</v>
      </c>
    </row>
    <row r="1354" spans="1:8" outlineLevel="1" x14ac:dyDescent="0.25">
      <c r="B1354" s="38"/>
      <c r="C1354" s="20">
        <v>16</v>
      </c>
      <c r="D1354" s="44"/>
      <c r="E1354" s="44"/>
      <c r="F1354" s="44"/>
      <c r="G1354" s="31">
        <f t="shared" si="518"/>
        <v>0</v>
      </c>
      <c r="H1354" s="31">
        <f t="shared" si="519"/>
        <v>0</v>
      </c>
    </row>
    <row r="1355" spans="1:8" outlineLevel="1" x14ac:dyDescent="0.25">
      <c r="B1355" s="38"/>
      <c r="C1355" s="20">
        <v>17</v>
      </c>
      <c r="D1355" s="44"/>
      <c r="E1355" s="44"/>
      <c r="F1355" s="44"/>
      <c r="G1355" s="31">
        <f t="shared" si="518"/>
        <v>0</v>
      </c>
      <c r="H1355" s="31">
        <f t="shared" si="519"/>
        <v>0</v>
      </c>
    </row>
    <row r="1356" spans="1:8" outlineLevel="1" x14ac:dyDescent="0.25">
      <c r="B1356" s="38"/>
      <c r="C1356" s="20">
        <v>18</v>
      </c>
      <c r="D1356" s="44"/>
      <c r="E1356" s="44"/>
      <c r="F1356" s="44"/>
      <c r="G1356" s="31">
        <f t="shared" si="518"/>
        <v>0</v>
      </c>
      <c r="H1356" s="31">
        <f t="shared" si="519"/>
        <v>0</v>
      </c>
    </row>
    <row r="1357" spans="1:8" outlineLevel="1" x14ac:dyDescent="0.25">
      <c r="B1357" s="38"/>
      <c r="C1357" s="20">
        <v>19</v>
      </c>
      <c r="D1357" s="44"/>
      <c r="E1357" s="44"/>
      <c r="F1357" s="44"/>
      <c r="G1357" s="31">
        <f t="shared" si="518"/>
        <v>0</v>
      </c>
      <c r="H1357" s="31">
        <f t="shared" si="519"/>
        <v>0</v>
      </c>
    </row>
    <row r="1358" spans="1:8" outlineLevel="1" x14ac:dyDescent="0.25">
      <c r="B1358" s="38"/>
      <c r="C1358" s="20">
        <v>20</v>
      </c>
      <c r="D1358" s="44"/>
      <c r="E1358" s="44"/>
      <c r="F1358" s="44"/>
      <c r="G1358" s="31">
        <f t="shared" si="518"/>
        <v>0</v>
      </c>
      <c r="H1358" s="31">
        <f t="shared" si="519"/>
        <v>0</v>
      </c>
    </row>
    <row r="1359" spans="1:8" outlineLevel="1" x14ac:dyDescent="0.25">
      <c r="A1359" s="20" t="s">
        <v>0</v>
      </c>
      <c r="B1359" s="38" t="str">
        <f>'Aggregated Ava Portfolio'!B141</f>
        <v>Pleasanton Police Station</v>
      </c>
      <c r="C1359" s="32" t="s">
        <v>121</v>
      </c>
      <c r="D1359" s="33">
        <f>SUM(D1339:D1358)</f>
        <v>0</v>
      </c>
      <c r="E1359" s="33">
        <f t="shared" ref="E1359:G1359" si="520">SUM(E1339:E1358)</f>
        <v>0</v>
      </c>
      <c r="F1359" s="33">
        <f t="shared" si="520"/>
        <v>0</v>
      </c>
      <c r="G1359" s="33">
        <f t="shared" si="520"/>
        <v>0</v>
      </c>
      <c r="H1359" s="33">
        <f>H1358</f>
        <v>0</v>
      </c>
    </row>
    <row r="1360" spans="1:8" outlineLevel="1" x14ac:dyDescent="0.25">
      <c r="B1360" s="41"/>
    </row>
    <row r="1361" spans="2:8" outlineLevel="1" x14ac:dyDescent="0.25">
      <c r="B1361" s="38"/>
      <c r="C1361" s="30" t="s">
        <v>115</v>
      </c>
      <c r="D1361" s="30" t="s">
        <v>116</v>
      </c>
      <c r="E1361" s="30" t="s">
        <v>117</v>
      </c>
      <c r="F1361" s="30" t="s">
        <v>118</v>
      </c>
      <c r="G1361" s="30" t="s">
        <v>119</v>
      </c>
      <c r="H1361" s="30" t="s">
        <v>120</v>
      </c>
    </row>
    <row r="1362" spans="2:8" outlineLevel="1" x14ac:dyDescent="0.25">
      <c r="C1362" s="20">
        <v>1</v>
      </c>
      <c r="D1362" s="44"/>
      <c r="E1362" s="44"/>
      <c r="F1362" s="44"/>
      <c r="G1362" s="31">
        <f>E1362-F1362-D1362</f>
        <v>0</v>
      </c>
      <c r="H1362" s="31">
        <f>G1362</f>
        <v>0</v>
      </c>
    </row>
    <row r="1363" spans="2:8" outlineLevel="1" x14ac:dyDescent="0.25">
      <c r="B1363" s="38"/>
      <c r="C1363" s="20">
        <v>2</v>
      </c>
      <c r="D1363" s="44"/>
      <c r="E1363" s="44"/>
      <c r="F1363" s="44"/>
      <c r="G1363" s="31">
        <f t="shared" ref="G1363:G1381" si="521">E1363-F1363-D1363</f>
        <v>0</v>
      </c>
      <c r="H1363" s="31">
        <f>G1363+H1362</f>
        <v>0</v>
      </c>
    </row>
    <row r="1364" spans="2:8" outlineLevel="1" x14ac:dyDescent="0.25">
      <c r="B1364" s="38"/>
      <c r="C1364" s="20">
        <v>3</v>
      </c>
      <c r="D1364" s="44"/>
      <c r="E1364" s="44"/>
      <c r="F1364" s="44"/>
      <c r="G1364" s="31">
        <f t="shared" si="521"/>
        <v>0</v>
      </c>
      <c r="H1364" s="31">
        <f t="shared" ref="H1364:H1381" si="522">G1364+H1363</f>
        <v>0</v>
      </c>
    </row>
    <row r="1365" spans="2:8" outlineLevel="1" x14ac:dyDescent="0.25">
      <c r="B1365" s="38"/>
      <c r="C1365" s="20">
        <v>4</v>
      </c>
      <c r="D1365" s="44"/>
      <c r="E1365" s="44"/>
      <c r="F1365" s="44"/>
      <c r="G1365" s="31">
        <f t="shared" si="521"/>
        <v>0</v>
      </c>
      <c r="H1365" s="31">
        <f t="shared" si="522"/>
        <v>0</v>
      </c>
    </row>
    <row r="1366" spans="2:8" outlineLevel="1" x14ac:dyDescent="0.25">
      <c r="B1366" s="38"/>
      <c r="C1366" s="20">
        <v>5</v>
      </c>
      <c r="D1366" s="44"/>
      <c r="E1366" s="44"/>
      <c r="F1366" s="44"/>
      <c r="G1366" s="31">
        <f t="shared" si="521"/>
        <v>0</v>
      </c>
      <c r="H1366" s="31">
        <f t="shared" si="522"/>
        <v>0</v>
      </c>
    </row>
    <row r="1367" spans="2:8" outlineLevel="1" x14ac:dyDescent="0.25">
      <c r="B1367" s="38"/>
      <c r="C1367" s="20">
        <v>6</v>
      </c>
      <c r="D1367" s="44"/>
      <c r="E1367" s="44"/>
      <c r="F1367" s="44"/>
      <c r="G1367" s="31">
        <f t="shared" si="521"/>
        <v>0</v>
      </c>
      <c r="H1367" s="31">
        <f t="shared" si="522"/>
        <v>0</v>
      </c>
    </row>
    <row r="1368" spans="2:8" outlineLevel="1" x14ac:dyDescent="0.25">
      <c r="B1368" s="38"/>
      <c r="C1368" s="20">
        <v>7</v>
      </c>
      <c r="D1368" s="44"/>
      <c r="E1368" s="44"/>
      <c r="F1368" s="44"/>
      <c r="G1368" s="31">
        <f t="shared" si="521"/>
        <v>0</v>
      </c>
      <c r="H1368" s="31">
        <f t="shared" si="522"/>
        <v>0</v>
      </c>
    </row>
    <row r="1369" spans="2:8" outlineLevel="1" x14ac:dyDescent="0.25">
      <c r="B1369" s="38"/>
      <c r="C1369" s="20">
        <v>8</v>
      </c>
      <c r="D1369" s="44"/>
      <c r="E1369" s="44"/>
      <c r="F1369" s="44"/>
      <c r="G1369" s="31">
        <f t="shared" si="521"/>
        <v>0</v>
      </c>
      <c r="H1369" s="31">
        <f t="shared" si="522"/>
        <v>0</v>
      </c>
    </row>
    <row r="1370" spans="2:8" outlineLevel="1" x14ac:dyDescent="0.25">
      <c r="B1370" s="38"/>
      <c r="C1370" s="20">
        <v>9</v>
      </c>
      <c r="D1370" s="44"/>
      <c r="E1370" s="44"/>
      <c r="F1370" s="44"/>
      <c r="G1370" s="31">
        <f t="shared" si="521"/>
        <v>0</v>
      </c>
      <c r="H1370" s="31">
        <f t="shared" si="522"/>
        <v>0</v>
      </c>
    </row>
    <row r="1371" spans="2:8" outlineLevel="1" x14ac:dyDescent="0.25">
      <c r="B1371" s="38"/>
      <c r="C1371" s="20">
        <v>10</v>
      </c>
      <c r="D1371" s="44"/>
      <c r="E1371" s="44"/>
      <c r="F1371" s="44"/>
      <c r="G1371" s="31">
        <f t="shared" si="521"/>
        <v>0</v>
      </c>
      <c r="H1371" s="31">
        <f t="shared" si="522"/>
        <v>0</v>
      </c>
    </row>
    <row r="1372" spans="2:8" outlineLevel="1" x14ac:dyDescent="0.25">
      <c r="B1372" s="38"/>
      <c r="C1372" s="20">
        <v>11</v>
      </c>
      <c r="D1372" s="44"/>
      <c r="E1372" s="44"/>
      <c r="F1372" s="44"/>
      <c r="G1372" s="31">
        <f t="shared" si="521"/>
        <v>0</v>
      </c>
      <c r="H1372" s="31">
        <f t="shared" si="522"/>
        <v>0</v>
      </c>
    </row>
    <row r="1373" spans="2:8" outlineLevel="1" x14ac:dyDescent="0.25">
      <c r="B1373" s="38"/>
      <c r="C1373" s="20">
        <v>12</v>
      </c>
      <c r="D1373" s="44"/>
      <c r="E1373" s="44"/>
      <c r="F1373" s="44"/>
      <c r="G1373" s="31">
        <f t="shared" si="521"/>
        <v>0</v>
      </c>
      <c r="H1373" s="31">
        <f t="shared" si="522"/>
        <v>0</v>
      </c>
    </row>
    <row r="1374" spans="2:8" outlineLevel="1" x14ac:dyDescent="0.25">
      <c r="B1374" s="38"/>
      <c r="C1374" s="20">
        <v>13</v>
      </c>
      <c r="D1374" s="44"/>
      <c r="E1374" s="44"/>
      <c r="F1374" s="44"/>
      <c r="G1374" s="31">
        <f t="shared" si="521"/>
        <v>0</v>
      </c>
      <c r="H1374" s="31">
        <f t="shared" si="522"/>
        <v>0</v>
      </c>
    </row>
    <row r="1375" spans="2:8" outlineLevel="1" x14ac:dyDescent="0.25">
      <c r="B1375" s="38"/>
      <c r="C1375" s="20">
        <v>14</v>
      </c>
      <c r="D1375" s="44"/>
      <c r="E1375" s="44"/>
      <c r="F1375" s="44"/>
      <c r="G1375" s="31">
        <f t="shared" si="521"/>
        <v>0</v>
      </c>
      <c r="H1375" s="31">
        <f t="shared" si="522"/>
        <v>0</v>
      </c>
    </row>
    <row r="1376" spans="2:8" outlineLevel="1" x14ac:dyDescent="0.25">
      <c r="B1376" s="38"/>
      <c r="C1376" s="20">
        <v>15</v>
      </c>
      <c r="D1376" s="44"/>
      <c r="E1376" s="44"/>
      <c r="F1376" s="44"/>
      <c r="G1376" s="31">
        <f t="shared" si="521"/>
        <v>0</v>
      </c>
      <c r="H1376" s="31">
        <f t="shared" si="522"/>
        <v>0</v>
      </c>
    </row>
    <row r="1377" spans="1:8" outlineLevel="1" x14ac:dyDescent="0.25">
      <c r="B1377" s="38"/>
      <c r="C1377" s="20">
        <v>16</v>
      </c>
      <c r="D1377" s="44"/>
      <c r="E1377" s="44"/>
      <c r="F1377" s="44"/>
      <c r="G1377" s="31">
        <f t="shared" si="521"/>
        <v>0</v>
      </c>
      <c r="H1377" s="31">
        <f t="shared" si="522"/>
        <v>0</v>
      </c>
    </row>
    <row r="1378" spans="1:8" outlineLevel="1" x14ac:dyDescent="0.25">
      <c r="B1378" s="38"/>
      <c r="C1378" s="20">
        <v>17</v>
      </c>
      <c r="D1378" s="44"/>
      <c r="E1378" s="44"/>
      <c r="F1378" s="44"/>
      <c r="G1378" s="31">
        <f t="shared" si="521"/>
        <v>0</v>
      </c>
      <c r="H1378" s="31">
        <f t="shared" si="522"/>
        <v>0</v>
      </c>
    </row>
    <row r="1379" spans="1:8" outlineLevel="1" x14ac:dyDescent="0.25">
      <c r="B1379" s="38"/>
      <c r="C1379" s="20">
        <v>18</v>
      </c>
      <c r="D1379" s="44"/>
      <c r="E1379" s="44"/>
      <c r="F1379" s="44"/>
      <c r="G1379" s="31">
        <f t="shared" si="521"/>
        <v>0</v>
      </c>
      <c r="H1379" s="31">
        <f t="shared" si="522"/>
        <v>0</v>
      </c>
    </row>
    <row r="1380" spans="1:8" outlineLevel="1" x14ac:dyDescent="0.25">
      <c r="B1380" s="38"/>
      <c r="C1380" s="20">
        <v>19</v>
      </c>
      <c r="D1380" s="44"/>
      <c r="E1380" s="44"/>
      <c r="F1380" s="44"/>
      <c r="G1380" s="31">
        <f t="shared" si="521"/>
        <v>0</v>
      </c>
      <c r="H1380" s="31">
        <f t="shared" si="522"/>
        <v>0</v>
      </c>
    </row>
    <row r="1381" spans="1:8" outlineLevel="1" x14ac:dyDescent="0.25">
      <c r="B1381" s="38"/>
      <c r="C1381" s="20">
        <v>20</v>
      </c>
      <c r="D1381" s="44"/>
      <c r="E1381" s="44"/>
      <c r="F1381" s="44"/>
      <c r="G1381" s="31">
        <f t="shared" si="521"/>
        <v>0</v>
      </c>
      <c r="H1381" s="31">
        <f t="shared" si="522"/>
        <v>0</v>
      </c>
    </row>
    <row r="1382" spans="1:8" outlineLevel="1" x14ac:dyDescent="0.25">
      <c r="A1382" s="20" t="s">
        <v>0</v>
      </c>
      <c r="B1382" s="38" t="str">
        <f>'Aggregated Ava Portfolio'!B142</f>
        <v>Pleasanton S-6</v>
      </c>
      <c r="C1382" s="32" t="s">
        <v>121</v>
      </c>
      <c r="D1382" s="33">
        <f>SUM(D1362:D1381)</f>
        <v>0</v>
      </c>
      <c r="E1382" s="33">
        <f t="shared" ref="E1382:G1382" si="523">SUM(E1362:E1381)</f>
        <v>0</v>
      </c>
      <c r="F1382" s="33">
        <f t="shared" si="523"/>
        <v>0</v>
      </c>
      <c r="G1382" s="33">
        <f t="shared" si="523"/>
        <v>0</v>
      </c>
      <c r="H1382" s="33">
        <f>H1381</f>
        <v>0</v>
      </c>
    </row>
    <row r="1383" spans="1:8" outlineLevel="1" x14ac:dyDescent="0.25">
      <c r="B1383" s="41"/>
    </row>
    <row r="1384" spans="1:8" outlineLevel="1" x14ac:dyDescent="0.25">
      <c r="B1384" s="38"/>
      <c r="C1384" s="30" t="s">
        <v>115</v>
      </c>
      <c r="D1384" s="30" t="s">
        <v>116</v>
      </c>
      <c r="E1384" s="30" t="s">
        <v>117</v>
      </c>
      <c r="F1384" s="30" t="s">
        <v>118</v>
      </c>
      <c r="G1384" s="30" t="s">
        <v>119</v>
      </c>
      <c r="H1384" s="30" t="s">
        <v>120</v>
      </c>
    </row>
    <row r="1385" spans="1:8" outlineLevel="1" x14ac:dyDescent="0.25">
      <c r="C1385" s="20">
        <v>1</v>
      </c>
      <c r="D1385" s="44"/>
      <c r="E1385" s="44"/>
      <c r="F1385" s="44"/>
      <c r="G1385" s="31">
        <f>E1385-F1385-D1385</f>
        <v>0</v>
      </c>
      <c r="H1385" s="31">
        <f>G1385</f>
        <v>0</v>
      </c>
    </row>
    <row r="1386" spans="1:8" outlineLevel="1" x14ac:dyDescent="0.25">
      <c r="B1386" s="4"/>
      <c r="C1386" s="20">
        <v>2</v>
      </c>
      <c r="D1386" s="44"/>
      <c r="E1386" s="44"/>
      <c r="F1386" s="44"/>
      <c r="G1386" s="31">
        <f t="shared" ref="G1386:G1404" si="524">E1386-F1386-D1386</f>
        <v>0</v>
      </c>
      <c r="H1386" s="31">
        <f>G1386+H1385</f>
        <v>0</v>
      </c>
    </row>
    <row r="1387" spans="1:8" outlineLevel="1" x14ac:dyDescent="0.25">
      <c r="B1387" s="4"/>
      <c r="C1387" s="20">
        <v>3</v>
      </c>
      <c r="D1387" s="44"/>
      <c r="E1387" s="44"/>
      <c r="F1387" s="44"/>
      <c r="G1387" s="31">
        <f t="shared" si="524"/>
        <v>0</v>
      </c>
      <c r="H1387" s="31">
        <f t="shared" ref="H1387:H1404" si="525">G1387+H1386</f>
        <v>0</v>
      </c>
    </row>
    <row r="1388" spans="1:8" outlineLevel="1" x14ac:dyDescent="0.25">
      <c r="B1388" s="4"/>
      <c r="C1388" s="20">
        <v>4</v>
      </c>
      <c r="D1388" s="44"/>
      <c r="E1388" s="44"/>
      <c r="F1388" s="44"/>
      <c r="G1388" s="31">
        <f t="shared" si="524"/>
        <v>0</v>
      </c>
      <c r="H1388" s="31">
        <f t="shared" si="525"/>
        <v>0</v>
      </c>
    </row>
    <row r="1389" spans="1:8" outlineLevel="1" x14ac:dyDescent="0.25">
      <c r="B1389" s="4"/>
      <c r="C1389" s="20">
        <v>5</v>
      </c>
      <c r="D1389" s="44"/>
      <c r="E1389" s="44"/>
      <c r="F1389" s="44"/>
      <c r="G1389" s="31">
        <f t="shared" si="524"/>
        <v>0</v>
      </c>
      <c r="H1389" s="31">
        <f t="shared" si="525"/>
        <v>0</v>
      </c>
    </row>
    <row r="1390" spans="1:8" outlineLevel="1" x14ac:dyDescent="0.25">
      <c r="B1390" s="4"/>
      <c r="C1390" s="20">
        <v>6</v>
      </c>
      <c r="D1390" s="44"/>
      <c r="E1390" s="44"/>
      <c r="F1390" s="44"/>
      <c r="G1390" s="31">
        <f t="shared" si="524"/>
        <v>0</v>
      </c>
      <c r="H1390" s="31">
        <f t="shared" si="525"/>
        <v>0</v>
      </c>
    </row>
    <row r="1391" spans="1:8" outlineLevel="1" x14ac:dyDescent="0.25">
      <c r="B1391" s="4"/>
      <c r="C1391" s="20">
        <v>7</v>
      </c>
      <c r="D1391" s="44"/>
      <c r="E1391" s="44"/>
      <c r="F1391" s="44"/>
      <c r="G1391" s="31">
        <f t="shared" si="524"/>
        <v>0</v>
      </c>
      <c r="H1391" s="31">
        <f t="shared" si="525"/>
        <v>0</v>
      </c>
    </row>
    <row r="1392" spans="1:8" outlineLevel="1" x14ac:dyDescent="0.25">
      <c r="B1392" s="4"/>
      <c r="C1392" s="20">
        <v>8</v>
      </c>
      <c r="D1392" s="44"/>
      <c r="E1392" s="44"/>
      <c r="F1392" s="44"/>
      <c r="G1392" s="31">
        <f t="shared" si="524"/>
        <v>0</v>
      </c>
      <c r="H1392" s="31">
        <f t="shared" si="525"/>
        <v>0</v>
      </c>
    </row>
    <row r="1393" spans="1:8" outlineLevel="1" x14ac:dyDescent="0.25">
      <c r="B1393" s="4"/>
      <c r="C1393" s="20">
        <v>9</v>
      </c>
      <c r="D1393" s="44"/>
      <c r="E1393" s="44"/>
      <c r="F1393" s="44"/>
      <c r="G1393" s="31">
        <f t="shared" si="524"/>
        <v>0</v>
      </c>
      <c r="H1393" s="31">
        <f t="shared" si="525"/>
        <v>0</v>
      </c>
    </row>
    <row r="1394" spans="1:8" outlineLevel="1" x14ac:dyDescent="0.25">
      <c r="B1394" s="4"/>
      <c r="C1394" s="20">
        <v>10</v>
      </c>
      <c r="D1394" s="44"/>
      <c r="E1394" s="44"/>
      <c r="F1394" s="44"/>
      <c r="G1394" s="31">
        <f t="shared" si="524"/>
        <v>0</v>
      </c>
      <c r="H1394" s="31">
        <f t="shared" si="525"/>
        <v>0</v>
      </c>
    </row>
    <row r="1395" spans="1:8" outlineLevel="1" x14ac:dyDescent="0.25">
      <c r="B1395" s="4"/>
      <c r="C1395" s="20">
        <v>11</v>
      </c>
      <c r="D1395" s="44"/>
      <c r="E1395" s="44"/>
      <c r="F1395" s="44"/>
      <c r="G1395" s="31">
        <f t="shared" si="524"/>
        <v>0</v>
      </c>
      <c r="H1395" s="31">
        <f t="shared" si="525"/>
        <v>0</v>
      </c>
    </row>
    <row r="1396" spans="1:8" outlineLevel="1" x14ac:dyDescent="0.25">
      <c r="B1396" s="4"/>
      <c r="C1396" s="20">
        <v>12</v>
      </c>
      <c r="D1396" s="44"/>
      <c r="E1396" s="44"/>
      <c r="F1396" s="44"/>
      <c r="G1396" s="31">
        <f t="shared" si="524"/>
        <v>0</v>
      </c>
      <c r="H1396" s="31">
        <f t="shared" si="525"/>
        <v>0</v>
      </c>
    </row>
    <row r="1397" spans="1:8" outlineLevel="1" x14ac:dyDescent="0.25">
      <c r="B1397" s="4"/>
      <c r="C1397" s="20">
        <v>13</v>
      </c>
      <c r="D1397" s="44"/>
      <c r="E1397" s="44"/>
      <c r="F1397" s="44"/>
      <c r="G1397" s="31">
        <f t="shared" si="524"/>
        <v>0</v>
      </c>
      <c r="H1397" s="31">
        <f t="shared" si="525"/>
        <v>0</v>
      </c>
    </row>
    <row r="1398" spans="1:8" outlineLevel="1" x14ac:dyDescent="0.25">
      <c r="B1398" s="4"/>
      <c r="C1398" s="20">
        <v>14</v>
      </c>
      <c r="D1398" s="44"/>
      <c r="E1398" s="44"/>
      <c r="F1398" s="44"/>
      <c r="G1398" s="31">
        <f t="shared" si="524"/>
        <v>0</v>
      </c>
      <c r="H1398" s="31">
        <f t="shared" si="525"/>
        <v>0</v>
      </c>
    </row>
    <row r="1399" spans="1:8" outlineLevel="1" x14ac:dyDescent="0.25">
      <c r="B1399" s="4"/>
      <c r="C1399" s="20">
        <v>15</v>
      </c>
      <c r="D1399" s="44"/>
      <c r="E1399" s="44"/>
      <c r="F1399" s="44"/>
      <c r="G1399" s="31">
        <f t="shared" si="524"/>
        <v>0</v>
      </c>
      <c r="H1399" s="31">
        <f t="shared" si="525"/>
        <v>0</v>
      </c>
    </row>
    <row r="1400" spans="1:8" outlineLevel="1" x14ac:dyDescent="0.25">
      <c r="B1400" s="4"/>
      <c r="C1400" s="20">
        <v>16</v>
      </c>
      <c r="D1400" s="44"/>
      <c r="E1400" s="44"/>
      <c r="F1400" s="44"/>
      <c r="G1400" s="31">
        <f t="shared" si="524"/>
        <v>0</v>
      </c>
      <c r="H1400" s="31">
        <f t="shared" si="525"/>
        <v>0</v>
      </c>
    </row>
    <row r="1401" spans="1:8" outlineLevel="1" x14ac:dyDescent="0.25">
      <c r="B1401" s="4"/>
      <c r="C1401" s="20">
        <v>17</v>
      </c>
      <c r="D1401" s="44"/>
      <c r="E1401" s="44"/>
      <c r="F1401" s="44"/>
      <c r="G1401" s="31">
        <f t="shared" si="524"/>
        <v>0</v>
      </c>
      <c r="H1401" s="31">
        <f t="shared" si="525"/>
        <v>0</v>
      </c>
    </row>
    <row r="1402" spans="1:8" outlineLevel="1" x14ac:dyDescent="0.25">
      <c r="B1402" s="4"/>
      <c r="C1402" s="20">
        <v>18</v>
      </c>
      <c r="D1402" s="44"/>
      <c r="E1402" s="44"/>
      <c r="F1402" s="44"/>
      <c r="G1402" s="31">
        <f t="shared" si="524"/>
        <v>0</v>
      </c>
      <c r="H1402" s="31">
        <f t="shared" si="525"/>
        <v>0</v>
      </c>
    </row>
    <row r="1403" spans="1:8" outlineLevel="1" x14ac:dyDescent="0.25">
      <c r="B1403" s="4"/>
      <c r="C1403" s="20">
        <v>19</v>
      </c>
      <c r="D1403" s="44"/>
      <c r="E1403" s="44"/>
      <c r="F1403" s="44"/>
      <c r="G1403" s="31">
        <f t="shared" si="524"/>
        <v>0</v>
      </c>
      <c r="H1403" s="31">
        <f t="shared" si="525"/>
        <v>0</v>
      </c>
    </row>
    <row r="1404" spans="1:8" outlineLevel="1" x14ac:dyDescent="0.25">
      <c r="B1404" s="4"/>
      <c r="C1404" s="20">
        <v>20</v>
      </c>
      <c r="D1404" s="44"/>
      <c r="E1404" s="44"/>
      <c r="F1404" s="44"/>
      <c r="G1404" s="31">
        <f t="shared" si="524"/>
        <v>0</v>
      </c>
      <c r="H1404" s="31">
        <f t="shared" si="525"/>
        <v>0</v>
      </c>
    </row>
    <row r="1405" spans="1:8" outlineLevel="1" x14ac:dyDescent="0.25">
      <c r="A1405" s="20" t="s">
        <v>0</v>
      </c>
      <c r="B1405" s="38" t="str">
        <f>'Aggregated Ava Portfolio'!B143</f>
        <v>Pleasanton S-8 Large Sewer Lift Station</v>
      </c>
      <c r="C1405" s="32" t="s">
        <v>121</v>
      </c>
      <c r="D1405" s="33">
        <f>SUM(D1385:D1404)</f>
        <v>0</v>
      </c>
      <c r="E1405" s="33">
        <f t="shared" ref="E1405:G1405" si="526">SUM(E1385:E1404)</f>
        <v>0</v>
      </c>
      <c r="F1405" s="33">
        <f t="shared" si="526"/>
        <v>0</v>
      </c>
      <c r="G1405" s="33">
        <f t="shared" si="526"/>
        <v>0</v>
      </c>
      <c r="H1405" s="33">
        <f>H1404</f>
        <v>0</v>
      </c>
    </row>
    <row r="1406" spans="1:8" outlineLevel="1" x14ac:dyDescent="0.25">
      <c r="B1406" s="4"/>
      <c r="C1406" s="36"/>
      <c r="D1406" s="37"/>
      <c r="E1406" s="37"/>
      <c r="F1406" s="37"/>
      <c r="G1406" s="37"/>
      <c r="H1406" s="37"/>
    </row>
    <row r="1407" spans="1:8" outlineLevel="1" x14ac:dyDescent="0.25">
      <c r="B1407" s="38"/>
      <c r="C1407" s="30" t="s">
        <v>115</v>
      </c>
      <c r="D1407" s="30" t="s">
        <v>116</v>
      </c>
      <c r="E1407" s="30" t="s">
        <v>117</v>
      </c>
      <c r="F1407" s="30" t="s">
        <v>118</v>
      </c>
      <c r="G1407" s="30" t="s">
        <v>119</v>
      </c>
      <c r="H1407" s="30" t="s">
        <v>120</v>
      </c>
    </row>
    <row r="1408" spans="1:8" outlineLevel="1" x14ac:dyDescent="0.25">
      <c r="C1408" s="20">
        <v>1</v>
      </c>
      <c r="D1408" s="44"/>
      <c r="E1408" s="44"/>
      <c r="F1408" s="44"/>
      <c r="G1408" s="31">
        <f>E1408-F1408-D1408</f>
        <v>0</v>
      </c>
      <c r="H1408" s="31">
        <f>G1408</f>
        <v>0</v>
      </c>
    </row>
    <row r="1409" spans="2:8" outlineLevel="1" x14ac:dyDescent="0.25">
      <c r="B1409" s="38"/>
      <c r="C1409" s="20">
        <v>2</v>
      </c>
      <c r="D1409" s="44"/>
      <c r="E1409" s="44"/>
      <c r="F1409" s="44"/>
      <c r="G1409" s="31">
        <f t="shared" ref="G1409:G1427" si="527">E1409-F1409-D1409</f>
        <v>0</v>
      </c>
      <c r="H1409" s="31">
        <f>G1409+H1408</f>
        <v>0</v>
      </c>
    </row>
    <row r="1410" spans="2:8" outlineLevel="1" x14ac:dyDescent="0.25">
      <c r="B1410" s="38"/>
      <c r="C1410" s="20">
        <v>3</v>
      </c>
      <c r="D1410" s="44"/>
      <c r="E1410" s="44"/>
      <c r="F1410" s="44"/>
      <c r="G1410" s="31">
        <f t="shared" si="527"/>
        <v>0</v>
      </c>
      <c r="H1410" s="31">
        <f t="shared" ref="H1410:H1427" si="528">G1410+H1409</f>
        <v>0</v>
      </c>
    </row>
    <row r="1411" spans="2:8" outlineLevel="1" x14ac:dyDescent="0.25">
      <c r="B1411" s="38"/>
      <c r="C1411" s="20">
        <v>4</v>
      </c>
      <c r="D1411" s="44"/>
      <c r="E1411" s="44"/>
      <c r="F1411" s="44"/>
      <c r="G1411" s="31">
        <f t="shared" si="527"/>
        <v>0</v>
      </c>
      <c r="H1411" s="31">
        <f t="shared" si="528"/>
        <v>0</v>
      </c>
    </row>
    <row r="1412" spans="2:8" outlineLevel="1" x14ac:dyDescent="0.25">
      <c r="B1412" s="38"/>
      <c r="C1412" s="20">
        <v>5</v>
      </c>
      <c r="D1412" s="44"/>
      <c r="E1412" s="44"/>
      <c r="F1412" s="44"/>
      <c r="G1412" s="31">
        <f t="shared" si="527"/>
        <v>0</v>
      </c>
      <c r="H1412" s="31">
        <f t="shared" si="528"/>
        <v>0</v>
      </c>
    </row>
    <row r="1413" spans="2:8" outlineLevel="1" x14ac:dyDescent="0.25">
      <c r="B1413" s="38"/>
      <c r="C1413" s="20">
        <v>6</v>
      </c>
      <c r="D1413" s="44"/>
      <c r="E1413" s="44"/>
      <c r="F1413" s="44"/>
      <c r="G1413" s="31">
        <f t="shared" si="527"/>
        <v>0</v>
      </c>
      <c r="H1413" s="31">
        <f t="shared" si="528"/>
        <v>0</v>
      </c>
    </row>
    <row r="1414" spans="2:8" outlineLevel="1" x14ac:dyDescent="0.25">
      <c r="B1414" s="38"/>
      <c r="C1414" s="20">
        <v>7</v>
      </c>
      <c r="D1414" s="44"/>
      <c r="E1414" s="44"/>
      <c r="F1414" s="44"/>
      <c r="G1414" s="31">
        <f t="shared" si="527"/>
        <v>0</v>
      </c>
      <c r="H1414" s="31">
        <f t="shared" si="528"/>
        <v>0</v>
      </c>
    </row>
    <row r="1415" spans="2:8" outlineLevel="1" x14ac:dyDescent="0.25">
      <c r="B1415" s="38"/>
      <c r="C1415" s="20">
        <v>8</v>
      </c>
      <c r="D1415" s="44"/>
      <c r="E1415" s="44"/>
      <c r="F1415" s="44"/>
      <c r="G1415" s="31">
        <f t="shared" si="527"/>
        <v>0</v>
      </c>
      <c r="H1415" s="31">
        <f t="shared" si="528"/>
        <v>0</v>
      </c>
    </row>
    <row r="1416" spans="2:8" outlineLevel="1" x14ac:dyDescent="0.25">
      <c r="B1416" s="38"/>
      <c r="C1416" s="20">
        <v>9</v>
      </c>
      <c r="D1416" s="44"/>
      <c r="E1416" s="44"/>
      <c r="F1416" s="44"/>
      <c r="G1416" s="31">
        <f t="shared" si="527"/>
        <v>0</v>
      </c>
      <c r="H1416" s="31">
        <f t="shared" si="528"/>
        <v>0</v>
      </c>
    </row>
    <row r="1417" spans="2:8" outlineLevel="1" x14ac:dyDescent="0.25">
      <c r="B1417" s="38"/>
      <c r="C1417" s="20">
        <v>10</v>
      </c>
      <c r="D1417" s="44"/>
      <c r="E1417" s="44"/>
      <c r="F1417" s="44"/>
      <c r="G1417" s="31">
        <f t="shared" si="527"/>
        <v>0</v>
      </c>
      <c r="H1417" s="31">
        <f t="shared" si="528"/>
        <v>0</v>
      </c>
    </row>
    <row r="1418" spans="2:8" outlineLevel="1" x14ac:dyDescent="0.25">
      <c r="B1418" s="38"/>
      <c r="C1418" s="20">
        <v>11</v>
      </c>
      <c r="D1418" s="44"/>
      <c r="E1418" s="44"/>
      <c r="F1418" s="44"/>
      <c r="G1418" s="31">
        <f t="shared" si="527"/>
        <v>0</v>
      </c>
      <c r="H1418" s="31">
        <f t="shared" si="528"/>
        <v>0</v>
      </c>
    </row>
    <row r="1419" spans="2:8" outlineLevel="1" x14ac:dyDescent="0.25">
      <c r="B1419" s="38"/>
      <c r="C1419" s="20">
        <v>12</v>
      </c>
      <c r="D1419" s="44"/>
      <c r="E1419" s="44"/>
      <c r="F1419" s="44"/>
      <c r="G1419" s="31">
        <f t="shared" si="527"/>
        <v>0</v>
      </c>
      <c r="H1419" s="31">
        <f t="shared" si="528"/>
        <v>0</v>
      </c>
    </row>
    <row r="1420" spans="2:8" outlineLevel="1" x14ac:dyDescent="0.25">
      <c r="B1420" s="38"/>
      <c r="C1420" s="20">
        <v>13</v>
      </c>
      <c r="D1420" s="44"/>
      <c r="E1420" s="44"/>
      <c r="F1420" s="44"/>
      <c r="G1420" s="31">
        <f t="shared" si="527"/>
        <v>0</v>
      </c>
      <c r="H1420" s="31">
        <f t="shared" si="528"/>
        <v>0</v>
      </c>
    </row>
    <row r="1421" spans="2:8" outlineLevel="1" x14ac:dyDescent="0.25">
      <c r="B1421" s="38"/>
      <c r="C1421" s="20">
        <v>14</v>
      </c>
      <c r="D1421" s="44"/>
      <c r="E1421" s="44"/>
      <c r="F1421" s="44"/>
      <c r="G1421" s="31">
        <f t="shared" si="527"/>
        <v>0</v>
      </c>
      <c r="H1421" s="31">
        <f t="shared" si="528"/>
        <v>0</v>
      </c>
    </row>
    <row r="1422" spans="2:8" outlineLevel="1" x14ac:dyDescent="0.25">
      <c r="B1422" s="38"/>
      <c r="C1422" s="20">
        <v>15</v>
      </c>
      <c r="D1422" s="44"/>
      <c r="E1422" s="44"/>
      <c r="F1422" s="44"/>
      <c r="G1422" s="31">
        <f t="shared" si="527"/>
        <v>0</v>
      </c>
      <c r="H1422" s="31">
        <f t="shared" si="528"/>
        <v>0</v>
      </c>
    </row>
    <row r="1423" spans="2:8" outlineLevel="1" x14ac:dyDescent="0.25">
      <c r="B1423" s="38"/>
      <c r="C1423" s="20">
        <v>16</v>
      </c>
      <c r="D1423" s="44"/>
      <c r="E1423" s="44"/>
      <c r="F1423" s="44"/>
      <c r="G1423" s="31">
        <f t="shared" si="527"/>
        <v>0</v>
      </c>
      <c r="H1423" s="31">
        <f t="shared" si="528"/>
        <v>0</v>
      </c>
    </row>
    <row r="1424" spans="2:8" outlineLevel="1" x14ac:dyDescent="0.25">
      <c r="B1424" s="38"/>
      <c r="C1424" s="20">
        <v>17</v>
      </c>
      <c r="D1424" s="44"/>
      <c r="E1424" s="44"/>
      <c r="F1424" s="44"/>
      <c r="G1424" s="31">
        <f t="shared" si="527"/>
        <v>0</v>
      </c>
      <c r="H1424" s="31">
        <f t="shared" si="528"/>
        <v>0</v>
      </c>
    </row>
    <row r="1425" spans="1:8" outlineLevel="1" x14ac:dyDescent="0.25">
      <c r="B1425" s="38"/>
      <c r="C1425" s="20">
        <v>18</v>
      </c>
      <c r="D1425" s="44"/>
      <c r="E1425" s="44"/>
      <c r="F1425" s="44"/>
      <c r="G1425" s="31">
        <f t="shared" si="527"/>
        <v>0</v>
      </c>
      <c r="H1425" s="31">
        <f t="shared" si="528"/>
        <v>0</v>
      </c>
    </row>
    <row r="1426" spans="1:8" outlineLevel="1" x14ac:dyDescent="0.25">
      <c r="B1426" s="38"/>
      <c r="C1426" s="20">
        <v>19</v>
      </c>
      <c r="D1426" s="44"/>
      <c r="E1426" s="44"/>
      <c r="F1426" s="44"/>
      <c r="G1426" s="31">
        <f t="shared" si="527"/>
        <v>0</v>
      </c>
      <c r="H1426" s="31">
        <f t="shared" si="528"/>
        <v>0</v>
      </c>
    </row>
    <row r="1427" spans="1:8" outlineLevel="1" x14ac:dyDescent="0.25">
      <c r="B1427" s="38"/>
      <c r="C1427" s="20">
        <v>20</v>
      </c>
      <c r="D1427" s="44"/>
      <c r="E1427" s="44"/>
      <c r="F1427" s="44"/>
      <c r="G1427" s="31">
        <f t="shared" si="527"/>
        <v>0</v>
      </c>
      <c r="H1427" s="31">
        <f t="shared" si="528"/>
        <v>0</v>
      </c>
    </row>
    <row r="1428" spans="1:8" outlineLevel="1" x14ac:dyDescent="0.25">
      <c r="A1428" s="20" t="s">
        <v>0</v>
      </c>
      <c r="B1428" s="38" t="str">
        <f>'Aggregated Ava Portfolio'!B144</f>
        <v>Pleasanton Senior Center</v>
      </c>
      <c r="C1428" s="32" t="s">
        <v>121</v>
      </c>
      <c r="D1428" s="33">
        <f>SUM(D1408:D1427)</f>
        <v>0</v>
      </c>
      <c r="E1428" s="33">
        <f t="shared" ref="E1428:G1428" si="529">SUM(E1408:E1427)</f>
        <v>0</v>
      </c>
      <c r="F1428" s="33">
        <f t="shared" si="529"/>
        <v>0</v>
      </c>
      <c r="G1428" s="33">
        <f t="shared" si="529"/>
        <v>0</v>
      </c>
      <c r="H1428" s="33">
        <f>H1427</f>
        <v>0</v>
      </c>
    </row>
    <row r="1429" spans="1:8" outlineLevel="1" x14ac:dyDescent="0.25">
      <c r="B1429" s="41"/>
    </row>
    <row r="1430" spans="1:8" outlineLevel="1" x14ac:dyDescent="0.25">
      <c r="B1430" s="38"/>
      <c r="C1430" s="30" t="s">
        <v>115</v>
      </c>
      <c r="D1430" s="30" t="s">
        <v>116</v>
      </c>
      <c r="E1430" s="30" t="s">
        <v>117</v>
      </c>
      <c r="F1430" s="30" t="s">
        <v>118</v>
      </c>
      <c r="G1430" s="30" t="s">
        <v>119</v>
      </c>
      <c r="H1430" s="30" t="s">
        <v>120</v>
      </c>
    </row>
    <row r="1431" spans="1:8" outlineLevel="1" x14ac:dyDescent="0.25">
      <c r="C1431" s="20">
        <v>1</v>
      </c>
      <c r="D1431" s="44"/>
      <c r="E1431" s="44"/>
      <c r="F1431" s="44"/>
      <c r="G1431" s="31">
        <f>E1431-F1431-D1431</f>
        <v>0</v>
      </c>
      <c r="H1431" s="31">
        <f>G1431</f>
        <v>0</v>
      </c>
    </row>
    <row r="1432" spans="1:8" outlineLevel="1" x14ac:dyDescent="0.25">
      <c r="B1432" s="38"/>
      <c r="C1432" s="20">
        <v>2</v>
      </c>
      <c r="D1432" s="44"/>
      <c r="E1432" s="44"/>
      <c r="F1432" s="44"/>
      <c r="G1432" s="31">
        <f t="shared" ref="G1432:G1450" si="530">E1432-F1432-D1432</f>
        <v>0</v>
      </c>
      <c r="H1432" s="31">
        <f>G1432+H1431</f>
        <v>0</v>
      </c>
    </row>
    <row r="1433" spans="1:8" outlineLevel="1" x14ac:dyDescent="0.25">
      <c r="B1433" s="38"/>
      <c r="C1433" s="20">
        <v>3</v>
      </c>
      <c r="D1433" s="44"/>
      <c r="E1433" s="44"/>
      <c r="F1433" s="44"/>
      <c r="G1433" s="31">
        <f t="shared" si="530"/>
        <v>0</v>
      </c>
      <c r="H1433" s="31">
        <f t="shared" ref="H1433:H1450" si="531">G1433+H1432</f>
        <v>0</v>
      </c>
    </row>
    <row r="1434" spans="1:8" outlineLevel="1" x14ac:dyDescent="0.25">
      <c r="B1434" s="38"/>
      <c r="C1434" s="20">
        <v>4</v>
      </c>
      <c r="D1434" s="44"/>
      <c r="E1434" s="44"/>
      <c r="F1434" s="44"/>
      <c r="G1434" s="31">
        <f t="shared" si="530"/>
        <v>0</v>
      </c>
      <c r="H1434" s="31">
        <f t="shared" si="531"/>
        <v>0</v>
      </c>
    </row>
    <row r="1435" spans="1:8" outlineLevel="1" x14ac:dyDescent="0.25">
      <c r="B1435" s="38"/>
      <c r="C1435" s="20">
        <v>5</v>
      </c>
      <c r="D1435" s="44"/>
      <c r="E1435" s="44"/>
      <c r="F1435" s="44"/>
      <c r="G1435" s="31">
        <f t="shared" si="530"/>
        <v>0</v>
      </c>
      <c r="H1435" s="31">
        <f t="shared" si="531"/>
        <v>0</v>
      </c>
    </row>
    <row r="1436" spans="1:8" outlineLevel="1" x14ac:dyDescent="0.25">
      <c r="B1436" s="38"/>
      <c r="C1436" s="20">
        <v>6</v>
      </c>
      <c r="D1436" s="44"/>
      <c r="E1436" s="44"/>
      <c r="F1436" s="44"/>
      <c r="G1436" s="31">
        <f t="shared" si="530"/>
        <v>0</v>
      </c>
      <c r="H1436" s="31">
        <f t="shared" si="531"/>
        <v>0</v>
      </c>
    </row>
    <row r="1437" spans="1:8" outlineLevel="1" x14ac:dyDescent="0.25">
      <c r="B1437" s="38"/>
      <c r="C1437" s="20">
        <v>7</v>
      </c>
      <c r="D1437" s="44"/>
      <c r="E1437" s="44"/>
      <c r="F1437" s="44"/>
      <c r="G1437" s="31">
        <f t="shared" si="530"/>
        <v>0</v>
      </c>
      <c r="H1437" s="31">
        <f t="shared" si="531"/>
        <v>0</v>
      </c>
    </row>
    <row r="1438" spans="1:8" outlineLevel="1" x14ac:dyDescent="0.25">
      <c r="B1438" s="38"/>
      <c r="C1438" s="20">
        <v>8</v>
      </c>
      <c r="D1438" s="44"/>
      <c r="E1438" s="44"/>
      <c r="F1438" s="44"/>
      <c r="G1438" s="31">
        <f t="shared" si="530"/>
        <v>0</v>
      </c>
      <c r="H1438" s="31">
        <f t="shared" si="531"/>
        <v>0</v>
      </c>
    </row>
    <row r="1439" spans="1:8" outlineLevel="1" x14ac:dyDescent="0.25">
      <c r="B1439" s="38"/>
      <c r="C1439" s="20">
        <v>9</v>
      </c>
      <c r="D1439" s="44"/>
      <c r="E1439" s="44"/>
      <c r="F1439" s="44"/>
      <c r="G1439" s="31">
        <f t="shared" si="530"/>
        <v>0</v>
      </c>
      <c r="H1439" s="31">
        <f t="shared" si="531"/>
        <v>0</v>
      </c>
    </row>
    <row r="1440" spans="1:8" outlineLevel="1" x14ac:dyDescent="0.25">
      <c r="B1440" s="38"/>
      <c r="C1440" s="20">
        <v>10</v>
      </c>
      <c r="D1440" s="44"/>
      <c r="E1440" s="44"/>
      <c r="F1440" s="44"/>
      <c r="G1440" s="31">
        <f t="shared" si="530"/>
        <v>0</v>
      </c>
      <c r="H1440" s="31">
        <f t="shared" si="531"/>
        <v>0</v>
      </c>
    </row>
    <row r="1441" spans="1:8" outlineLevel="1" x14ac:dyDescent="0.25">
      <c r="B1441" s="38"/>
      <c r="C1441" s="20">
        <v>11</v>
      </c>
      <c r="D1441" s="44"/>
      <c r="E1441" s="44"/>
      <c r="F1441" s="44"/>
      <c r="G1441" s="31">
        <f t="shared" si="530"/>
        <v>0</v>
      </c>
      <c r="H1441" s="31">
        <f t="shared" si="531"/>
        <v>0</v>
      </c>
    </row>
    <row r="1442" spans="1:8" outlineLevel="1" x14ac:dyDescent="0.25">
      <c r="B1442" s="38"/>
      <c r="C1442" s="20">
        <v>12</v>
      </c>
      <c r="D1442" s="44"/>
      <c r="E1442" s="44"/>
      <c r="F1442" s="44"/>
      <c r="G1442" s="31">
        <f t="shared" si="530"/>
        <v>0</v>
      </c>
      <c r="H1442" s="31">
        <f t="shared" si="531"/>
        <v>0</v>
      </c>
    </row>
    <row r="1443" spans="1:8" outlineLevel="1" x14ac:dyDescent="0.25">
      <c r="B1443" s="38"/>
      <c r="C1443" s="20">
        <v>13</v>
      </c>
      <c r="D1443" s="44"/>
      <c r="E1443" s="44"/>
      <c r="F1443" s="44"/>
      <c r="G1443" s="31">
        <f t="shared" si="530"/>
        <v>0</v>
      </c>
      <c r="H1443" s="31">
        <f t="shared" si="531"/>
        <v>0</v>
      </c>
    </row>
    <row r="1444" spans="1:8" outlineLevel="1" x14ac:dyDescent="0.25">
      <c r="B1444" s="38"/>
      <c r="C1444" s="20">
        <v>14</v>
      </c>
      <c r="D1444" s="44"/>
      <c r="E1444" s="44"/>
      <c r="F1444" s="44"/>
      <c r="G1444" s="31">
        <f t="shared" si="530"/>
        <v>0</v>
      </c>
      <c r="H1444" s="31">
        <f t="shared" si="531"/>
        <v>0</v>
      </c>
    </row>
    <row r="1445" spans="1:8" outlineLevel="1" x14ac:dyDescent="0.25">
      <c r="B1445" s="38"/>
      <c r="C1445" s="20">
        <v>15</v>
      </c>
      <c r="D1445" s="44"/>
      <c r="E1445" s="44"/>
      <c r="F1445" s="44"/>
      <c r="G1445" s="31">
        <f t="shared" si="530"/>
        <v>0</v>
      </c>
      <c r="H1445" s="31">
        <f t="shared" si="531"/>
        <v>0</v>
      </c>
    </row>
    <row r="1446" spans="1:8" outlineLevel="1" x14ac:dyDescent="0.25">
      <c r="B1446" s="38"/>
      <c r="C1446" s="20">
        <v>16</v>
      </c>
      <c r="D1446" s="44"/>
      <c r="E1446" s="44"/>
      <c r="F1446" s="44"/>
      <c r="G1446" s="31">
        <f t="shared" si="530"/>
        <v>0</v>
      </c>
      <c r="H1446" s="31">
        <f t="shared" si="531"/>
        <v>0</v>
      </c>
    </row>
    <row r="1447" spans="1:8" outlineLevel="1" x14ac:dyDescent="0.25">
      <c r="B1447" s="38"/>
      <c r="C1447" s="20">
        <v>17</v>
      </c>
      <c r="D1447" s="44"/>
      <c r="E1447" s="44"/>
      <c r="F1447" s="44"/>
      <c r="G1447" s="31">
        <f t="shared" si="530"/>
        <v>0</v>
      </c>
      <c r="H1447" s="31">
        <f t="shared" si="531"/>
        <v>0</v>
      </c>
    </row>
    <row r="1448" spans="1:8" outlineLevel="1" x14ac:dyDescent="0.25">
      <c r="B1448" s="38"/>
      <c r="C1448" s="20">
        <v>18</v>
      </c>
      <c r="D1448" s="44"/>
      <c r="E1448" s="44"/>
      <c r="F1448" s="44"/>
      <c r="G1448" s="31">
        <f t="shared" si="530"/>
        <v>0</v>
      </c>
      <c r="H1448" s="31">
        <f t="shared" si="531"/>
        <v>0</v>
      </c>
    </row>
    <row r="1449" spans="1:8" outlineLevel="1" x14ac:dyDescent="0.25">
      <c r="B1449" s="38"/>
      <c r="C1449" s="20">
        <v>19</v>
      </c>
      <c r="D1449" s="44"/>
      <c r="E1449" s="44"/>
      <c r="F1449" s="44"/>
      <c r="G1449" s="31">
        <f t="shared" si="530"/>
        <v>0</v>
      </c>
      <c r="H1449" s="31">
        <f t="shared" si="531"/>
        <v>0</v>
      </c>
    </row>
    <row r="1450" spans="1:8" outlineLevel="1" x14ac:dyDescent="0.25">
      <c r="B1450" s="38"/>
      <c r="C1450" s="20">
        <v>20</v>
      </c>
      <c r="D1450" s="44"/>
      <c r="E1450" s="44"/>
      <c r="F1450" s="44"/>
      <c r="G1450" s="31">
        <f t="shared" si="530"/>
        <v>0</v>
      </c>
      <c r="H1450" s="31">
        <f t="shared" si="531"/>
        <v>0</v>
      </c>
    </row>
    <row r="1451" spans="1:8" outlineLevel="1" x14ac:dyDescent="0.25">
      <c r="A1451" s="20" t="s">
        <v>0</v>
      </c>
      <c r="B1451" s="38" t="str">
        <f>'Aggregated Ava Portfolio'!B145</f>
        <v>Pleasanton Turnout 6</v>
      </c>
      <c r="C1451" s="32" t="s">
        <v>121</v>
      </c>
      <c r="D1451" s="33">
        <f>SUM(D1431:D1450)</f>
        <v>0</v>
      </c>
      <c r="E1451" s="33">
        <f t="shared" ref="E1451:G1451" si="532">SUM(E1431:E1450)</f>
        <v>0</v>
      </c>
      <c r="F1451" s="33">
        <f t="shared" si="532"/>
        <v>0</v>
      </c>
      <c r="G1451" s="33">
        <f t="shared" si="532"/>
        <v>0</v>
      </c>
      <c r="H1451" s="33">
        <f>H1450</f>
        <v>0</v>
      </c>
    </row>
    <row r="1452" spans="1:8" outlineLevel="1" x14ac:dyDescent="0.25">
      <c r="B1452" s="41"/>
    </row>
    <row r="1453" spans="1:8" outlineLevel="1" x14ac:dyDescent="0.25">
      <c r="B1453" s="38"/>
      <c r="C1453" s="30" t="s">
        <v>115</v>
      </c>
      <c r="D1453" s="30" t="s">
        <v>116</v>
      </c>
      <c r="E1453" s="30" t="s">
        <v>117</v>
      </c>
      <c r="F1453" s="30" t="s">
        <v>118</v>
      </c>
      <c r="G1453" s="30" t="s">
        <v>119</v>
      </c>
      <c r="H1453" s="30" t="s">
        <v>120</v>
      </c>
    </row>
    <row r="1454" spans="1:8" outlineLevel="1" x14ac:dyDescent="0.25">
      <c r="C1454" s="20">
        <v>1</v>
      </c>
      <c r="D1454" s="44"/>
      <c r="E1454" s="44"/>
      <c r="F1454" s="44"/>
      <c r="G1454" s="31">
        <f>E1454-F1454-D1454</f>
        <v>0</v>
      </c>
      <c r="H1454" s="31">
        <f>G1454</f>
        <v>0</v>
      </c>
    </row>
    <row r="1455" spans="1:8" outlineLevel="1" x14ac:dyDescent="0.25">
      <c r="B1455" s="4"/>
      <c r="C1455" s="20">
        <v>2</v>
      </c>
      <c r="D1455" s="44"/>
      <c r="E1455" s="44"/>
      <c r="F1455" s="44"/>
      <c r="G1455" s="31">
        <f t="shared" ref="G1455:G1473" si="533">E1455-F1455-D1455</f>
        <v>0</v>
      </c>
      <c r="H1455" s="31">
        <f>G1455+H1454</f>
        <v>0</v>
      </c>
    </row>
    <row r="1456" spans="1:8" outlineLevel="1" x14ac:dyDescent="0.25">
      <c r="B1456" s="4"/>
      <c r="C1456" s="20">
        <v>3</v>
      </c>
      <c r="D1456" s="44"/>
      <c r="E1456" s="44"/>
      <c r="F1456" s="44"/>
      <c r="G1456" s="31">
        <f t="shared" si="533"/>
        <v>0</v>
      </c>
      <c r="H1456" s="31">
        <f t="shared" ref="H1456:H1473" si="534">G1456+H1455</f>
        <v>0</v>
      </c>
    </row>
    <row r="1457" spans="2:8" outlineLevel="1" x14ac:dyDescent="0.25">
      <c r="B1457" s="4"/>
      <c r="C1457" s="20">
        <v>4</v>
      </c>
      <c r="D1457" s="44"/>
      <c r="E1457" s="44"/>
      <c r="F1457" s="44"/>
      <c r="G1457" s="31">
        <f t="shared" si="533"/>
        <v>0</v>
      </c>
      <c r="H1457" s="31">
        <f t="shared" si="534"/>
        <v>0</v>
      </c>
    </row>
    <row r="1458" spans="2:8" outlineLevel="1" x14ac:dyDescent="0.25">
      <c r="B1458" s="4"/>
      <c r="C1458" s="20">
        <v>5</v>
      </c>
      <c r="D1458" s="44"/>
      <c r="E1458" s="44"/>
      <c r="F1458" s="44"/>
      <c r="G1458" s="31">
        <f t="shared" si="533"/>
        <v>0</v>
      </c>
      <c r="H1458" s="31">
        <f t="shared" si="534"/>
        <v>0</v>
      </c>
    </row>
    <row r="1459" spans="2:8" outlineLevel="1" x14ac:dyDescent="0.25">
      <c r="B1459" s="4"/>
      <c r="C1459" s="20">
        <v>6</v>
      </c>
      <c r="D1459" s="44"/>
      <c r="E1459" s="44"/>
      <c r="F1459" s="44"/>
      <c r="G1459" s="31">
        <f t="shared" si="533"/>
        <v>0</v>
      </c>
      <c r="H1459" s="31">
        <f t="shared" si="534"/>
        <v>0</v>
      </c>
    </row>
    <row r="1460" spans="2:8" outlineLevel="1" x14ac:dyDescent="0.25">
      <c r="B1460" s="4"/>
      <c r="C1460" s="20">
        <v>7</v>
      </c>
      <c r="D1460" s="44"/>
      <c r="E1460" s="44"/>
      <c r="F1460" s="44"/>
      <c r="G1460" s="31">
        <f t="shared" si="533"/>
        <v>0</v>
      </c>
      <c r="H1460" s="31">
        <f t="shared" si="534"/>
        <v>0</v>
      </c>
    </row>
    <row r="1461" spans="2:8" outlineLevel="1" x14ac:dyDescent="0.25">
      <c r="B1461" s="4"/>
      <c r="C1461" s="20">
        <v>8</v>
      </c>
      <c r="D1461" s="44"/>
      <c r="E1461" s="44"/>
      <c r="F1461" s="44"/>
      <c r="G1461" s="31">
        <f t="shared" si="533"/>
        <v>0</v>
      </c>
      <c r="H1461" s="31">
        <f t="shared" si="534"/>
        <v>0</v>
      </c>
    </row>
    <row r="1462" spans="2:8" outlineLevel="1" x14ac:dyDescent="0.25">
      <c r="B1462" s="4"/>
      <c r="C1462" s="20">
        <v>9</v>
      </c>
      <c r="D1462" s="44"/>
      <c r="E1462" s="44"/>
      <c r="F1462" s="44"/>
      <c r="G1462" s="31">
        <f t="shared" si="533"/>
        <v>0</v>
      </c>
      <c r="H1462" s="31">
        <f t="shared" si="534"/>
        <v>0</v>
      </c>
    </row>
    <row r="1463" spans="2:8" outlineLevel="1" x14ac:dyDescent="0.25">
      <c r="B1463" s="4"/>
      <c r="C1463" s="20">
        <v>10</v>
      </c>
      <c r="D1463" s="44"/>
      <c r="E1463" s="44"/>
      <c r="F1463" s="44"/>
      <c r="G1463" s="31">
        <f t="shared" si="533"/>
        <v>0</v>
      </c>
      <c r="H1463" s="31">
        <f t="shared" si="534"/>
        <v>0</v>
      </c>
    </row>
    <row r="1464" spans="2:8" outlineLevel="1" x14ac:dyDescent="0.25">
      <c r="B1464" s="4"/>
      <c r="C1464" s="20">
        <v>11</v>
      </c>
      <c r="D1464" s="44"/>
      <c r="E1464" s="44"/>
      <c r="F1464" s="44"/>
      <c r="G1464" s="31">
        <f t="shared" si="533"/>
        <v>0</v>
      </c>
      <c r="H1464" s="31">
        <f t="shared" si="534"/>
        <v>0</v>
      </c>
    </row>
    <row r="1465" spans="2:8" outlineLevel="1" x14ac:dyDescent="0.25">
      <c r="B1465" s="4"/>
      <c r="C1465" s="20">
        <v>12</v>
      </c>
      <c r="D1465" s="44"/>
      <c r="E1465" s="44"/>
      <c r="F1465" s="44"/>
      <c r="G1465" s="31">
        <f t="shared" si="533"/>
        <v>0</v>
      </c>
      <c r="H1465" s="31">
        <f t="shared" si="534"/>
        <v>0</v>
      </c>
    </row>
    <row r="1466" spans="2:8" outlineLevel="1" x14ac:dyDescent="0.25">
      <c r="B1466" s="4"/>
      <c r="C1466" s="20">
        <v>13</v>
      </c>
      <c r="D1466" s="44"/>
      <c r="E1466" s="44"/>
      <c r="F1466" s="44"/>
      <c r="G1466" s="31">
        <f t="shared" si="533"/>
        <v>0</v>
      </c>
      <c r="H1466" s="31">
        <f t="shared" si="534"/>
        <v>0</v>
      </c>
    </row>
    <row r="1467" spans="2:8" outlineLevel="1" x14ac:dyDescent="0.25">
      <c r="B1467" s="4"/>
      <c r="C1467" s="20">
        <v>14</v>
      </c>
      <c r="D1467" s="44"/>
      <c r="E1467" s="44"/>
      <c r="F1467" s="44"/>
      <c r="G1467" s="31">
        <f t="shared" si="533"/>
        <v>0</v>
      </c>
      <c r="H1467" s="31">
        <f t="shared" si="534"/>
        <v>0</v>
      </c>
    </row>
    <row r="1468" spans="2:8" outlineLevel="1" x14ac:dyDescent="0.25">
      <c r="B1468" s="4"/>
      <c r="C1468" s="20">
        <v>15</v>
      </c>
      <c r="D1468" s="44"/>
      <c r="E1468" s="44"/>
      <c r="F1468" s="44"/>
      <c r="G1468" s="31">
        <f t="shared" si="533"/>
        <v>0</v>
      </c>
      <c r="H1468" s="31">
        <f t="shared" si="534"/>
        <v>0</v>
      </c>
    </row>
    <row r="1469" spans="2:8" outlineLevel="1" x14ac:dyDescent="0.25">
      <c r="B1469" s="4"/>
      <c r="C1469" s="20">
        <v>16</v>
      </c>
      <c r="D1469" s="44"/>
      <c r="E1469" s="44"/>
      <c r="F1469" s="44"/>
      <c r="G1469" s="31">
        <f t="shared" si="533"/>
        <v>0</v>
      </c>
      <c r="H1469" s="31">
        <f t="shared" si="534"/>
        <v>0</v>
      </c>
    </row>
    <row r="1470" spans="2:8" outlineLevel="1" x14ac:dyDescent="0.25">
      <c r="B1470" s="4"/>
      <c r="C1470" s="20">
        <v>17</v>
      </c>
      <c r="D1470" s="44"/>
      <c r="E1470" s="44"/>
      <c r="F1470" s="44"/>
      <c r="G1470" s="31">
        <f t="shared" si="533"/>
        <v>0</v>
      </c>
      <c r="H1470" s="31">
        <f t="shared" si="534"/>
        <v>0</v>
      </c>
    </row>
    <row r="1471" spans="2:8" outlineLevel="1" x14ac:dyDescent="0.25">
      <c r="B1471" s="4"/>
      <c r="C1471" s="20">
        <v>18</v>
      </c>
      <c r="D1471" s="44"/>
      <c r="E1471" s="44"/>
      <c r="F1471" s="44"/>
      <c r="G1471" s="31">
        <f t="shared" si="533"/>
        <v>0</v>
      </c>
      <c r="H1471" s="31">
        <f t="shared" si="534"/>
        <v>0</v>
      </c>
    </row>
    <row r="1472" spans="2:8" outlineLevel="1" x14ac:dyDescent="0.25">
      <c r="B1472" s="4"/>
      <c r="C1472" s="20">
        <v>19</v>
      </c>
      <c r="D1472" s="44"/>
      <c r="E1472" s="44"/>
      <c r="F1472" s="44"/>
      <c r="G1472" s="31">
        <f t="shared" si="533"/>
        <v>0</v>
      </c>
      <c r="H1472" s="31">
        <f t="shared" si="534"/>
        <v>0</v>
      </c>
    </row>
    <row r="1473" spans="1:8" outlineLevel="1" x14ac:dyDescent="0.25">
      <c r="B1473" s="4"/>
      <c r="C1473" s="20">
        <v>20</v>
      </c>
      <c r="D1473" s="44"/>
      <c r="E1473" s="44"/>
      <c r="F1473" s="44"/>
      <c r="G1473" s="31">
        <f t="shared" si="533"/>
        <v>0</v>
      </c>
      <c r="H1473" s="31">
        <f t="shared" si="534"/>
        <v>0</v>
      </c>
    </row>
    <row r="1474" spans="1:8" outlineLevel="1" x14ac:dyDescent="0.25">
      <c r="A1474" s="20" t="s">
        <v>0</v>
      </c>
      <c r="B1474" s="38" t="str">
        <f>'Aggregated Ava Portfolio'!B146</f>
        <v>Pleasanton Well 5&amp;6</v>
      </c>
      <c r="C1474" s="32" t="s">
        <v>121</v>
      </c>
      <c r="D1474" s="33">
        <f>SUM(D1454:D1473)</f>
        <v>0</v>
      </c>
      <c r="E1474" s="33">
        <f t="shared" ref="E1474:G1474" si="535">SUM(E1454:E1473)</f>
        <v>0</v>
      </c>
      <c r="F1474" s="33">
        <f t="shared" si="535"/>
        <v>0</v>
      </c>
      <c r="G1474" s="33">
        <f t="shared" si="535"/>
        <v>0</v>
      </c>
      <c r="H1474" s="33">
        <f>H1473</f>
        <v>0</v>
      </c>
    </row>
    <row r="1476" spans="1:8" s="29" customFormat="1" x14ac:dyDescent="0.25">
      <c r="A1476" s="20" t="s">
        <v>0</v>
      </c>
      <c r="B1476" s="28" t="s">
        <v>129</v>
      </c>
    </row>
    <row r="1477" spans="1:8" outlineLevel="1" x14ac:dyDescent="0.25"/>
    <row r="1478" spans="1:8" outlineLevel="1" x14ac:dyDescent="0.25">
      <c r="A1478" s="20"/>
      <c r="B1478" s="4"/>
      <c r="C1478" s="42" t="str">
        <f>TEXT(B1476,"")&amp;" Roll Up"</f>
        <v>San Leandro Core Portfolio Roll Up</v>
      </c>
      <c r="D1478" s="43"/>
      <c r="E1478" s="43"/>
      <c r="F1478" s="43"/>
      <c r="G1478" s="43"/>
      <c r="H1478" s="43"/>
    </row>
    <row r="1479" spans="1:8" outlineLevel="1" x14ac:dyDescent="0.25">
      <c r="A1479" s="20"/>
      <c r="B1479" s="4"/>
    </row>
    <row r="1480" spans="1:8" outlineLevel="1" x14ac:dyDescent="0.25">
      <c r="A1480" s="20"/>
      <c r="B1480" s="4"/>
      <c r="C1480" s="30" t="s">
        <v>115</v>
      </c>
      <c r="D1480" s="30" t="s">
        <v>116</v>
      </c>
      <c r="E1480" s="30" t="s">
        <v>117</v>
      </c>
      <c r="F1480" s="30" t="s">
        <v>118</v>
      </c>
      <c r="G1480" s="30" t="s">
        <v>119</v>
      </c>
      <c r="H1480" s="30" t="s">
        <v>120</v>
      </c>
    </row>
    <row r="1481" spans="1:8" outlineLevel="1" x14ac:dyDescent="0.25">
      <c r="A1481" s="20"/>
      <c r="B1481" s="4"/>
      <c r="C1481" s="20">
        <v>1</v>
      </c>
      <c r="D1481" s="45">
        <f>SUM(D1504,D1527,D1550,D1573,D1596,D1619,D1642,D1665,D1688,D1711,D1734,D1757)</f>
        <v>0</v>
      </c>
      <c r="E1481" s="45">
        <f t="shared" ref="E1481:F1481" si="536">SUM(E1504,E1527,E1550,E1573,E1596,E1619,E1642,E1665,E1688,E1711,E1734,E1757)</f>
        <v>0</v>
      </c>
      <c r="F1481" s="45">
        <f t="shared" si="536"/>
        <v>0</v>
      </c>
      <c r="G1481" s="45">
        <f t="shared" ref="G1481" si="537">SUM(G1504,G1527,G1550,G1573,G1596,G1619,G1642,G1665,G1688,G1711,G1734,G1757)</f>
        <v>0</v>
      </c>
      <c r="H1481" s="31">
        <f>G1481</f>
        <v>0</v>
      </c>
    </row>
    <row r="1482" spans="1:8" outlineLevel="1" x14ac:dyDescent="0.25">
      <c r="A1482" s="20"/>
      <c r="B1482" s="4"/>
      <c r="C1482" s="20">
        <v>2</v>
      </c>
      <c r="D1482" s="45">
        <f t="shared" ref="D1482:F1482" si="538">SUM(D1505,D1528,D1551,D1574,D1597,D1620,D1643,D1666,D1689,D1712,D1735,D1758)</f>
        <v>0</v>
      </c>
      <c r="E1482" s="45">
        <f t="shared" si="538"/>
        <v>0</v>
      </c>
      <c r="F1482" s="45">
        <f t="shared" si="538"/>
        <v>0</v>
      </c>
      <c r="G1482" s="45">
        <f t="shared" ref="G1482" si="539">SUM(G1505,G1528,G1551,G1574,G1597,G1620,G1643,G1666,G1689,G1712,G1735,G1758)</f>
        <v>0</v>
      </c>
      <c r="H1482" s="31">
        <f>G1482+H1481</f>
        <v>0</v>
      </c>
    </row>
    <row r="1483" spans="1:8" outlineLevel="1" x14ac:dyDescent="0.25">
      <c r="A1483" s="20"/>
      <c r="B1483" s="4"/>
      <c r="C1483" s="20">
        <v>3</v>
      </c>
      <c r="D1483" s="45">
        <f t="shared" ref="D1483:F1483" si="540">SUM(D1506,D1529,D1552,D1575,D1598,D1621,D1644,D1667,D1690,D1713,D1736,D1759)</f>
        <v>0</v>
      </c>
      <c r="E1483" s="45">
        <f t="shared" si="540"/>
        <v>0</v>
      </c>
      <c r="F1483" s="45">
        <f t="shared" si="540"/>
        <v>0</v>
      </c>
      <c r="G1483" s="45">
        <f t="shared" ref="G1483" si="541">SUM(G1506,G1529,G1552,G1575,G1598,G1621,G1644,G1667,G1690,G1713,G1736,G1759)</f>
        <v>0</v>
      </c>
      <c r="H1483" s="31">
        <f t="shared" ref="H1483:H1500" si="542">G1483+H1482</f>
        <v>0</v>
      </c>
    </row>
    <row r="1484" spans="1:8" outlineLevel="1" x14ac:dyDescent="0.25">
      <c r="A1484" s="20"/>
      <c r="B1484" s="4"/>
      <c r="C1484" s="20">
        <v>4</v>
      </c>
      <c r="D1484" s="45">
        <f t="shared" ref="D1484:F1484" si="543">SUM(D1507,D1530,D1553,D1576,D1599,D1622,D1645,D1668,D1691,D1714,D1737,D1760)</f>
        <v>0</v>
      </c>
      <c r="E1484" s="45">
        <f t="shared" si="543"/>
        <v>0</v>
      </c>
      <c r="F1484" s="45">
        <f t="shared" si="543"/>
        <v>0</v>
      </c>
      <c r="G1484" s="45">
        <f t="shared" ref="G1484" si="544">SUM(G1507,G1530,G1553,G1576,G1599,G1622,G1645,G1668,G1691,G1714,G1737,G1760)</f>
        <v>0</v>
      </c>
      <c r="H1484" s="31">
        <f t="shared" si="542"/>
        <v>0</v>
      </c>
    </row>
    <row r="1485" spans="1:8" outlineLevel="1" x14ac:dyDescent="0.25">
      <c r="A1485" s="20"/>
      <c r="B1485" s="4"/>
      <c r="C1485" s="20">
        <v>5</v>
      </c>
      <c r="D1485" s="45">
        <f t="shared" ref="D1485:F1485" si="545">SUM(D1508,D1531,D1554,D1577,D1600,D1623,D1646,D1669,D1692,D1715,D1738,D1761)</f>
        <v>0</v>
      </c>
      <c r="E1485" s="45">
        <f t="shared" si="545"/>
        <v>0</v>
      </c>
      <c r="F1485" s="45">
        <f t="shared" si="545"/>
        <v>0</v>
      </c>
      <c r="G1485" s="45">
        <f t="shared" ref="G1485" si="546">SUM(G1508,G1531,G1554,G1577,G1600,G1623,G1646,G1669,G1692,G1715,G1738,G1761)</f>
        <v>0</v>
      </c>
      <c r="H1485" s="31">
        <f t="shared" si="542"/>
        <v>0</v>
      </c>
    </row>
    <row r="1486" spans="1:8" outlineLevel="1" x14ac:dyDescent="0.25">
      <c r="A1486" s="20"/>
      <c r="B1486" s="4"/>
      <c r="C1486" s="20">
        <v>6</v>
      </c>
      <c r="D1486" s="45">
        <f t="shared" ref="D1486:F1486" si="547">SUM(D1509,D1532,D1555,D1578,D1601,D1624,D1647,D1670,D1693,D1716,D1739,D1762)</f>
        <v>0</v>
      </c>
      <c r="E1486" s="45">
        <f t="shared" si="547"/>
        <v>0</v>
      </c>
      <c r="F1486" s="45">
        <f t="shared" si="547"/>
        <v>0</v>
      </c>
      <c r="G1486" s="45">
        <f t="shared" ref="G1486" si="548">SUM(G1509,G1532,G1555,G1578,G1601,G1624,G1647,G1670,G1693,G1716,G1739,G1762)</f>
        <v>0</v>
      </c>
      <c r="H1486" s="31">
        <f t="shared" si="542"/>
        <v>0</v>
      </c>
    </row>
    <row r="1487" spans="1:8" outlineLevel="1" x14ac:dyDescent="0.25">
      <c r="A1487" s="20"/>
      <c r="B1487" s="4"/>
      <c r="C1487" s="20">
        <v>7</v>
      </c>
      <c r="D1487" s="45">
        <f t="shared" ref="D1487:F1487" si="549">SUM(D1510,D1533,D1556,D1579,D1602,D1625,D1648,D1671,D1694,D1717,D1740,D1763)</f>
        <v>0</v>
      </c>
      <c r="E1487" s="45">
        <f t="shared" si="549"/>
        <v>0</v>
      </c>
      <c r="F1487" s="45">
        <f t="shared" si="549"/>
        <v>0</v>
      </c>
      <c r="G1487" s="45">
        <f t="shared" ref="G1487" si="550">SUM(G1510,G1533,G1556,G1579,G1602,G1625,G1648,G1671,G1694,G1717,G1740,G1763)</f>
        <v>0</v>
      </c>
      <c r="H1487" s="31">
        <f t="shared" si="542"/>
        <v>0</v>
      </c>
    </row>
    <row r="1488" spans="1:8" outlineLevel="1" x14ac:dyDescent="0.25">
      <c r="A1488" s="20"/>
      <c r="B1488" s="4"/>
      <c r="C1488" s="20">
        <v>8</v>
      </c>
      <c r="D1488" s="45">
        <f t="shared" ref="D1488:F1488" si="551">SUM(D1511,D1534,D1557,D1580,D1603,D1626,D1649,D1672,D1695,D1718,D1741,D1764)</f>
        <v>0</v>
      </c>
      <c r="E1488" s="45">
        <f t="shared" si="551"/>
        <v>0</v>
      </c>
      <c r="F1488" s="45">
        <f t="shared" si="551"/>
        <v>0</v>
      </c>
      <c r="G1488" s="45">
        <f t="shared" ref="G1488" si="552">SUM(G1511,G1534,G1557,G1580,G1603,G1626,G1649,G1672,G1695,G1718,G1741,G1764)</f>
        <v>0</v>
      </c>
      <c r="H1488" s="31">
        <f t="shared" si="542"/>
        <v>0</v>
      </c>
    </row>
    <row r="1489" spans="1:8" outlineLevel="1" x14ac:dyDescent="0.25">
      <c r="A1489" s="20"/>
      <c r="B1489" s="4"/>
      <c r="C1489" s="20">
        <v>9</v>
      </c>
      <c r="D1489" s="45">
        <f t="shared" ref="D1489:F1489" si="553">SUM(D1512,D1535,D1558,D1581,D1604,D1627,D1650,D1673,D1696,D1719,D1742,D1765)</f>
        <v>0</v>
      </c>
      <c r="E1489" s="45">
        <f t="shared" si="553"/>
        <v>0</v>
      </c>
      <c r="F1489" s="45">
        <f t="shared" si="553"/>
        <v>0</v>
      </c>
      <c r="G1489" s="45">
        <f t="shared" ref="G1489" si="554">SUM(G1512,G1535,G1558,G1581,G1604,G1627,G1650,G1673,G1696,G1719,G1742,G1765)</f>
        <v>0</v>
      </c>
      <c r="H1489" s="31">
        <f t="shared" si="542"/>
        <v>0</v>
      </c>
    </row>
    <row r="1490" spans="1:8" outlineLevel="1" x14ac:dyDescent="0.25">
      <c r="A1490" s="20"/>
      <c r="B1490" s="4"/>
      <c r="C1490" s="20">
        <v>10</v>
      </c>
      <c r="D1490" s="45">
        <f t="shared" ref="D1490:F1490" si="555">SUM(D1513,D1536,D1559,D1582,D1605,D1628,D1651,D1674,D1697,D1720,D1743,D1766)</f>
        <v>0</v>
      </c>
      <c r="E1490" s="45">
        <f t="shared" si="555"/>
        <v>0</v>
      </c>
      <c r="F1490" s="45">
        <f t="shared" si="555"/>
        <v>0</v>
      </c>
      <c r="G1490" s="45">
        <f t="shared" ref="G1490" si="556">SUM(G1513,G1536,G1559,G1582,G1605,G1628,G1651,G1674,G1697,G1720,G1743,G1766)</f>
        <v>0</v>
      </c>
      <c r="H1490" s="31">
        <f t="shared" si="542"/>
        <v>0</v>
      </c>
    </row>
    <row r="1491" spans="1:8" outlineLevel="1" x14ac:dyDescent="0.25">
      <c r="A1491" s="20"/>
      <c r="B1491" s="4"/>
      <c r="C1491" s="20">
        <v>11</v>
      </c>
      <c r="D1491" s="45">
        <f t="shared" ref="D1491:F1491" si="557">SUM(D1514,D1537,D1560,D1583,D1606,D1629,D1652,D1675,D1698,D1721,D1744,D1767)</f>
        <v>0</v>
      </c>
      <c r="E1491" s="45">
        <f t="shared" si="557"/>
        <v>0</v>
      </c>
      <c r="F1491" s="45">
        <f t="shared" si="557"/>
        <v>0</v>
      </c>
      <c r="G1491" s="45">
        <f t="shared" ref="G1491" si="558">SUM(G1514,G1537,G1560,G1583,G1606,G1629,G1652,G1675,G1698,G1721,G1744,G1767)</f>
        <v>0</v>
      </c>
      <c r="H1491" s="31">
        <f t="shared" si="542"/>
        <v>0</v>
      </c>
    </row>
    <row r="1492" spans="1:8" outlineLevel="1" x14ac:dyDescent="0.25">
      <c r="A1492" s="20"/>
      <c r="B1492" s="4"/>
      <c r="C1492" s="20">
        <v>12</v>
      </c>
      <c r="D1492" s="45">
        <f t="shared" ref="D1492:F1492" si="559">SUM(D1515,D1538,D1561,D1584,D1607,D1630,D1653,D1676,D1699,D1722,D1745,D1768)</f>
        <v>0</v>
      </c>
      <c r="E1492" s="45">
        <f t="shared" si="559"/>
        <v>0</v>
      </c>
      <c r="F1492" s="45">
        <f t="shared" si="559"/>
        <v>0</v>
      </c>
      <c r="G1492" s="45">
        <f t="shared" ref="G1492" si="560">SUM(G1515,G1538,G1561,G1584,G1607,G1630,G1653,G1676,G1699,G1722,G1745,G1768)</f>
        <v>0</v>
      </c>
      <c r="H1492" s="31">
        <f t="shared" si="542"/>
        <v>0</v>
      </c>
    </row>
    <row r="1493" spans="1:8" outlineLevel="1" x14ac:dyDescent="0.25">
      <c r="A1493" s="20"/>
      <c r="B1493" s="4"/>
      <c r="C1493" s="20">
        <v>13</v>
      </c>
      <c r="D1493" s="45">
        <f t="shared" ref="D1493:F1493" si="561">SUM(D1516,D1539,D1562,D1585,D1608,D1631,D1654,D1677,D1700,D1723,D1746,D1769)</f>
        <v>0</v>
      </c>
      <c r="E1493" s="45">
        <f t="shared" si="561"/>
        <v>0</v>
      </c>
      <c r="F1493" s="45">
        <f t="shared" si="561"/>
        <v>0</v>
      </c>
      <c r="G1493" s="45">
        <f t="shared" ref="G1493" si="562">SUM(G1516,G1539,G1562,G1585,G1608,G1631,G1654,G1677,G1700,G1723,G1746,G1769)</f>
        <v>0</v>
      </c>
      <c r="H1493" s="31">
        <f t="shared" si="542"/>
        <v>0</v>
      </c>
    </row>
    <row r="1494" spans="1:8" outlineLevel="1" x14ac:dyDescent="0.25">
      <c r="A1494" s="20"/>
      <c r="B1494" s="4"/>
      <c r="C1494" s="20">
        <v>14</v>
      </c>
      <c r="D1494" s="45">
        <f t="shared" ref="D1494:F1494" si="563">SUM(D1517,D1540,D1563,D1586,D1609,D1632,D1655,D1678,D1701,D1724,D1747,D1770)</f>
        <v>0</v>
      </c>
      <c r="E1494" s="45">
        <f t="shared" si="563"/>
        <v>0</v>
      </c>
      <c r="F1494" s="45">
        <f t="shared" si="563"/>
        <v>0</v>
      </c>
      <c r="G1494" s="45">
        <f t="shared" ref="G1494" si="564">SUM(G1517,G1540,G1563,G1586,G1609,G1632,G1655,G1678,G1701,G1724,G1747,G1770)</f>
        <v>0</v>
      </c>
      <c r="H1494" s="31">
        <f t="shared" si="542"/>
        <v>0</v>
      </c>
    </row>
    <row r="1495" spans="1:8" outlineLevel="1" x14ac:dyDescent="0.25">
      <c r="A1495" s="20"/>
      <c r="B1495" s="4"/>
      <c r="C1495" s="20">
        <v>15</v>
      </c>
      <c r="D1495" s="45">
        <f t="shared" ref="D1495:F1495" si="565">SUM(D1518,D1541,D1564,D1587,D1610,D1633,D1656,D1679,D1702,D1725,D1748,D1771)</f>
        <v>0</v>
      </c>
      <c r="E1495" s="45">
        <f t="shared" si="565"/>
        <v>0</v>
      </c>
      <c r="F1495" s="45">
        <f t="shared" si="565"/>
        <v>0</v>
      </c>
      <c r="G1495" s="45">
        <f t="shared" ref="G1495" si="566">SUM(G1518,G1541,G1564,G1587,G1610,G1633,G1656,G1679,G1702,G1725,G1748,G1771)</f>
        <v>0</v>
      </c>
      <c r="H1495" s="31">
        <f t="shared" si="542"/>
        <v>0</v>
      </c>
    </row>
    <row r="1496" spans="1:8" outlineLevel="1" x14ac:dyDescent="0.25">
      <c r="A1496" s="20"/>
      <c r="B1496" s="4"/>
      <c r="C1496" s="20">
        <v>16</v>
      </c>
      <c r="D1496" s="45">
        <f t="shared" ref="D1496:F1496" si="567">SUM(D1519,D1542,D1565,D1588,D1611,D1634,D1657,D1680,D1703,D1726,D1749,D1772)</f>
        <v>0</v>
      </c>
      <c r="E1496" s="45">
        <f t="shared" si="567"/>
        <v>0</v>
      </c>
      <c r="F1496" s="45">
        <f t="shared" si="567"/>
        <v>0</v>
      </c>
      <c r="G1496" s="45">
        <f t="shared" ref="G1496" si="568">SUM(G1519,G1542,G1565,G1588,G1611,G1634,G1657,G1680,G1703,G1726,G1749,G1772)</f>
        <v>0</v>
      </c>
      <c r="H1496" s="31">
        <f t="shared" si="542"/>
        <v>0</v>
      </c>
    </row>
    <row r="1497" spans="1:8" outlineLevel="1" x14ac:dyDescent="0.25">
      <c r="A1497" s="20"/>
      <c r="B1497" s="4"/>
      <c r="C1497" s="20">
        <v>17</v>
      </c>
      <c r="D1497" s="45">
        <f t="shared" ref="D1497:F1497" si="569">SUM(D1520,D1543,D1566,D1589,D1612,D1635,D1658,D1681,D1704,D1727,D1750,D1773)</f>
        <v>0</v>
      </c>
      <c r="E1497" s="45">
        <f t="shared" si="569"/>
        <v>0</v>
      </c>
      <c r="F1497" s="45">
        <f t="shared" si="569"/>
        <v>0</v>
      </c>
      <c r="G1497" s="45">
        <f t="shared" ref="G1497" si="570">SUM(G1520,G1543,G1566,G1589,G1612,G1635,G1658,G1681,G1704,G1727,G1750,G1773)</f>
        <v>0</v>
      </c>
      <c r="H1497" s="31">
        <f t="shared" si="542"/>
        <v>0</v>
      </c>
    </row>
    <row r="1498" spans="1:8" outlineLevel="1" x14ac:dyDescent="0.25">
      <c r="A1498" s="20"/>
      <c r="B1498" s="4"/>
      <c r="C1498" s="20">
        <v>18</v>
      </c>
      <c r="D1498" s="45">
        <f t="shared" ref="D1498:F1498" si="571">SUM(D1521,D1544,D1567,D1590,D1613,D1636,D1659,D1682,D1705,D1728,D1751,D1774)</f>
        <v>0</v>
      </c>
      <c r="E1498" s="45">
        <f t="shared" si="571"/>
        <v>0</v>
      </c>
      <c r="F1498" s="45">
        <f t="shared" si="571"/>
        <v>0</v>
      </c>
      <c r="G1498" s="45">
        <f t="shared" ref="G1498" si="572">SUM(G1521,G1544,G1567,G1590,G1613,G1636,G1659,G1682,G1705,G1728,G1751,G1774)</f>
        <v>0</v>
      </c>
      <c r="H1498" s="31">
        <f t="shared" si="542"/>
        <v>0</v>
      </c>
    </row>
    <row r="1499" spans="1:8" outlineLevel="1" x14ac:dyDescent="0.25">
      <c r="A1499" s="20"/>
      <c r="B1499" s="4"/>
      <c r="C1499" s="20">
        <v>19</v>
      </c>
      <c r="D1499" s="45">
        <f t="shared" ref="D1499:F1499" si="573">SUM(D1522,D1545,D1568,D1591,D1614,D1637,D1660,D1683,D1706,D1729,D1752,D1775)</f>
        <v>0</v>
      </c>
      <c r="E1499" s="45">
        <f t="shared" si="573"/>
        <v>0</v>
      </c>
      <c r="F1499" s="45">
        <f t="shared" si="573"/>
        <v>0</v>
      </c>
      <c r="G1499" s="45">
        <f t="shared" ref="G1499" si="574">SUM(G1522,G1545,G1568,G1591,G1614,G1637,G1660,G1683,G1706,G1729,G1752,G1775)</f>
        <v>0</v>
      </c>
      <c r="H1499" s="31">
        <f t="shared" si="542"/>
        <v>0</v>
      </c>
    </row>
    <row r="1500" spans="1:8" outlineLevel="1" x14ac:dyDescent="0.25">
      <c r="A1500" s="20"/>
      <c r="B1500" s="4"/>
      <c r="C1500" s="20">
        <v>20</v>
      </c>
      <c r="D1500" s="45">
        <f t="shared" ref="D1500:F1500" si="575">SUM(D1523,D1546,D1569,D1592,D1615,D1638,D1661,D1684,D1707,D1730,D1753,D1776)</f>
        <v>0</v>
      </c>
      <c r="E1500" s="45">
        <f t="shared" si="575"/>
        <v>0</v>
      </c>
      <c r="F1500" s="45">
        <f t="shared" si="575"/>
        <v>0</v>
      </c>
      <c r="G1500" s="45">
        <f t="shared" ref="G1500" si="576">SUM(G1523,G1546,G1569,G1592,G1615,G1638,G1661,G1684,G1707,G1730,G1753,G1776)</f>
        <v>0</v>
      </c>
      <c r="H1500" s="31">
        <f t="shared" si="542"/>
        <v>0</v>
      </c>
    </row>
    <row r="1501" spans="1:8" outlineLevel="1" x14ac:dyDescent="0.25">
      <c r="A1501" s="20" t="s">
        <v>0</v>
      </c>
      <c r="B1501" s="4" t="str">
        <f>B1476</f>
        <v>San Leandro Core Portfolio</v>
      </c>
      <c r="C1501" s="32" t="s">
        <v>121</v>
      </c>
      <c r="D1501" s="33">
        <f>SUM(D1481:D1500)</f>
        <v>0</v>
      </c>
      <c r="E1501" s="33">
        <f t="shared" ref="E1501:G1501" si="577">SUM(E1481:E1500)</f>
        <v>0</v>
      </c>
      <c r="F1501" s="33">
        <f t="shared" si="577"/>
        <v>0</v>
      </c>
      <c r="G1501" s="33">
        <f t="shared" si="577"/>
        <v>0</v>
      </c>
      <c r="H1501" s="33">
        <f>H1500</f>
        <v>0</v>
      </c>
    </row>
    <row r="1502" spans="1:8" outlineLevel="1" x14ac:dyDescent="0.25"/>
    <row r="1503" spans="1:8" outlineLevel="1" x14ac:dyDescent="0.25">
      <c r="B1503" s="4"/>
      <c r="C1503" s="30" t="s">
        <v>115</v>
      </c>
      <c r="D1503" s="30" t="s">
        <v>116</v>
      </c>
      <c r="E1503" s="30" t="s">
        <v>117</v>
      </c>
      <c r="F1503" s="30" t="s">
        <v>118</v>
      </c>
      <c r="G1503" s="30" t="s">
        <v>119</v>
      </c>
      <c r="H1503" s="30" t="s">
        <v>120</v>
      </c>
    </row>
    <row r="1504" spans="1:8" outlineLevel="1" x14ac:dyDescent="0.25">
      <c r="C1504" s="20">
        <v>1</v>
      </c>
      <c r="D1504" s="44"/>
      <c r="E1504" s="44"/>
      <c r="F1504" s="44"/>
      <c r="G1504" s="31">
        <f>E1504-F1504-D1504</f>
        <v>0</v>
      </c>
      <c r="H1504" s="31">
        <f>G1504</f>
        <v>0</v>
      </c>
    </row>
    <row r="1505" spans="2:8" outlineLevel="1" x14ac:dyDescent="0.25">
      <c r="B1505" s="38"/>
      <c r="C1505" s="20">
        <v>2</v>
      </c>
      <c r="D1505" s="44"/>
      <c r="E1505" s="44"/>
      <c r="F1505" s="44"/>
      <c r="G1505" s="31">
        <f t="shared" ref="G1505:G1523" si="578">E1505-F1505-D1505</f>
        <v>0</v>
      </c>
      <c r="H1505" s="31">
        <f>G1505+H1504</f>
        <v>0</v>
      </c>
    </row>
    <row r="1506" spans="2:8" outlineLevel="1" x14ac:dyDescent="0.25">
      <c r="B1506" s="38"/>
      <c r="C1506" s="20">
        <v>3</v>
      </c>
      <c r="D1506" s="44"/>
      <c r="E1506" s="44"/>
      <c r="F1506" s="44"/>
      <c r="G1506" s="31">
        <f t="shared" si="578"/>
        <v>0</v>
      </c>
      <c r="H1506" s="31">
        <f t="shared" ref="H1506:H1523" si="579">G1506+H1505</f>
        <v>0</v>
      </c>
    </row>
    <row r="1507" spans="2:8" outlineLevel="1" x14ac:dyDescent="0.25">
      <c r="B1507" s="38"/>
      <c r="C1507" s="20">
        <v>4</v>
      </c>
      <c r="D1507" s="44"/>
      <c r="E1507" s="44"/>
      <c r="F1507" s="44"/>
      <c r="G1507" s="31">
        <f t="shared" si="578"/>
        <v>0</v>
      </c>
      <c r="H1507" s="31">
        <f t="shared" si="579"/>
        <v>0</v>
      </c>
    </row>
    <row r="1508" spans="2:8" outlineLevel="1" x14ac:dyDescent="0.25">
      <c r="B1508" s="38"/>
      <c r="C1508" s="20">
        <v>5</v>
      </c>
      <c r="D1508" s="44"/>
      <c r="E1508" s="44"/>
      <c r="F1508" s="44"/>
      <c r="G1508" s="31">
        <f t="shared" si="578"/>
        <v>0</v>
      </c>
      <c r="H1508" s="31">
        <f t="shared" si="579"/>
        <v>0</v>
      </c>
    </row>
    <row r="1509" spans="2:8" outlineLevel="1" x14ac:dyDescent="0.25">
      <c r="B1509" s="38"/>
      <c r="C1509" s="20">
        <v>6</v>
      </c>
      <c r="D1509" s="44"/>
      <c r="E1509" s="44"/>
      <c r="F1509" s="44"/>
      <c r="G1509" s="31">
        <f t="shared" si="578"/>
        <v>0</v>
      </c>
      <c r="H1509" s="31">
        <f t="shared" si="579"/>
        <v>0</v>
      </c>
    </row>
    <row r="1510" spans="2:8" outlineLevel="1" x14ac:dyDescent="0.25">
      <c r="B1510" s="38"/>
      <c r="C1510" s="20">
        <v>7</v>
      </c>
      <c r="D1510" s="44"/>
      <c r="E1510" s="44"/>
      <c r="F1510" s="44"/>
      <c r="G1510" s="31">
        <f t="shared" si="578"/>
        <v>0</v>
      </c>
      <c r="H1510" s="31">
        <f t="shared" si="579"/>
        <v>0</v>
      </c>
    </row>
    <row r="1511" spans="2:8" outlineLevel="1" x14ac:dyDescent="0.25">
      <c r="B1511" s="38"/>
      <c r="C1511" s="20">
        <v>8</v>
      </c>
      <c r="D1511" s="44"/>
      <c r="E1511" s="44"/>
      <c r="F1511" s="44"/>
      <c r="G1511" s="31">
        <f t="shared" si="578"/>
        <v>0</v>
      </c>
      <c r="H1511" s="31">
        <f t="shared" si="579"/>
        <v>0</v>
      </c>
    </row>
    <row r="1512" spans="2:8" outlineLevel="1" x14ac:dyDescent="0.25">
      <c r="B1512" s="38"/>
      <c r="C1512" s="20">
        <v>9</v>
      </c>
      <c r="D1512" s="44"/>
      <c r="E1512" s="44"/>
      <c r="F1512" s="44"/>
      <c r="G1512" s="31">
        <f t="shared" si="578"/>
        <v>0</v>
      </c>
      <c r="H1512" s="31">
        <f t="shared" si="579"/>
        <v>0</v>
      </c>
    </row>
    <row r="1513" spans="2:8" outlineLevel="1" x14ac:dyDescent="0.25">
      <c r="B1513" s="38"/>
      <c r="C1513" s="20">
        <v>10</v>
      </c>
      <c r="D1513" s="44"/>
      <c r="E1513" s="44"/>
      <c r="F1513" s="44"/>
      <c r="G1513" s="31">
        <f t="shared" si="578"/>
        <v>0</v>
      </c>
      <c r="H1513" s="31">
        <f t="shared" si="579"/>
        <v>0</v>
      </c>
    </row>
    <row r="1514" spans="2:8" outlineLevel="1" x14ac:dyDescent="0.25">
      <c r="B1514" s="38"/>
      <c r="C1514" s="20">
        <v>11</v>
      </c>
      <c r="D1514" s="44"/>
      <c r="E1514" s="44"/>
      <c r="F1514" s="44"/>
      <c r="G1514" s="31">
        <f t="shared" si="578"/>
        <v>0</v>
      </c>
      <c r="H1514" s="31">
        <f t="shared" si="579"/>
        <v>0</v>
      </c>
    </row>
    <row r="1515" spans="2:8" outlineLevel="1" x14ac:dyDescent="0.25">
      <c r="B1515" s="38"/>
      <c r="C1515" s="20">
        <v>12</v>
      </c>
      <c r="D1515" s="44"/>
      <c r="E1515" s="44"/>
      <c r="F1515" s="44"/>
      <c r="G1515" s="31">
        <f t="shared" si="578"/>
        <v>0</v>
      </c>
      <c r="H1515" s="31">
        <f t="shared" si="579"/>
        <v>0</v>
      </c>
    </row>
    <row r="1516" spans="2:8" outlineLevel="1" x14ac:dyDescent="0.25">
      <c r="B1516" s="38"/>
      <c r="C1516" s="20">
        <v>13</v>
      </c>
      <c r="D1516" s="44"/>
      <c r="E1516" s="44"/>
      <c r="F1516" s="44"/>
      <c r="G1516" s="31">
        <f t="shared" si="578"/>
        <v>0</v>
      </c>
      <c r="H1516" s="31">
        <f t="shared" si="579"/>
        <v>0</v>
      </c>
    </row>
    <row r="1517" spans="2:8" outlineLevel="1" x14ac:dyDescent="0.25">
      <c r="B1517" s="38"/>
      <c r="C1517" s="20">
        <v>14</v>
      </c>
      <c r="D1517" s="44"/>
      <c r="E1517" s="44"/>
      <c r="F1517" s="44"/>
      <c r="G1517" s="31">
        <f t="shared" si="578"/>
        <v>0</v>
      </c>
      <c r="H1517" s="31">
        <f t="shared" si="579"/>
        <v>0</v>
      </c>
    </row>
    <row r="1518" spans="2:8" outlineLevel="1" x14ac:dyDescent="0.25">
      <c r="B1518" s="38"/>
      <c r="C1518" s="20">
        <v>15</v>
      </c>
      <c r="D1518" s="44"/>
      <c r="E1518" s="44"/>
      <c r="F1518" s="44"/>
      <c r="G1518" s="31">
        <f t="shared" si="578"/>
        <v>0</v>
      </c>
      <c r="H1518" s="31">
        <f t="shared" si="579"/>
        <v>0</v>
      </c>
    </row>
    <row r="1519" spans="2:8" outlineLevel="1" x14ac:dyDescent="0.25">
      <c r="B1519" s="38"/>
      <c r="C1519" s="20">
        <v>16</v>
      </c>
      <c r="D1519" s="44"/>
      <c r="E1519" s="44"/>
      <c r="F1519" s="44"/>
      <c r="G1519" s="31">
        <f t="shared" si="578"/>
        <v>0</v>
      </c>
      <c r="H1519" s="31">
        <f t="shared" si="579"/>
        <v>0</v>
      </c>
    </row>
    <row r="1520" spans="2:8" outlineLevel="1" x14ac:dyDescent="0.25">
      <c r="B1520" s="38"/>
      <c r="C1520" s="20">
        <v>17</v>
      </c>
      <c r="D1520" s="44"/>
      <c r="E1520" s="44"/>
      <c r="F1520" s="44"/>
      <c r="G1520" s="31">
        <f t="shared" si="578"/>
        <v>0</v>
      </c>
      <c r="H1520" s="31">
        <f t="shared" si="579"/>
        <v>0</v>
      </c>
    </row>
    <row r="1521" spans="1:8" outlineLevel="1" x14ac:dyDescent="0.25">
      <c r="B1521" s="38"/>
      <c r="C1521" s="20">
        <v>18</v>
      </c>
      <c r="D1521" s="44"/>
      <c r="E1521" s="44"/>
      <c r="F1521" s="44"/>
      <c r="G1521" s="31">
        <f t="shared" si="578"/>
        <v>0</v>
      </c>
      <c r="H1521" s="31">
        <f t="shared" si="579"/>
        <v>0</v>
      </c>
    </row>
    <row r="1522" spans="1:8" outlineLevel="1" x14ac:dyDescent="0.25">
      <c r="B1522" s="38"/>
      <c r="C1522" s="20">
        <v>19</v>
      </c>
      <c r="D1522" s="44"/>
      <c r="E1522" s="44"/>
      <c r="F1522" s="44"/>
      <c r="G1522" s="31">
        <f t="shared" si="578"/>
        <v>0</v>
      </c>
      <c r="H1522" s="31">
        <f t="shared" si="579"/>
        <v>0</v>
      </c>
    </row>
    <row r="1523" spans="1:8" outlineLevel="1" x14ac:dyDescent="0.25">
      <c r="B1523" s="38"/>
      <c r="C1523" s="20">
        <v>20</v>
      </c>
      <c r="D1523" s="44"/>
      <c r="E1523" s="44"/>
      <c r="F1523" s="44"/>
      <c r="G1523" s="31">
        <f t="shared" si="578"/>
        <v>0</v>
      </c>
      <c r="H1523" s="31">
        <f t="shared" si="579"/>
        <v>0</v>
      </c>
    </row>
    <row r="1524" spans="1:8" outlineLevel="1" x14ac:dyDescent="0.25">
      <c r="A1524" s="20" t="s">
        <v>0</v>
      </c>
      <c r="B1524" s="38" t="str">
        <f>'Aggregated Ava Portfolio'!B152</f>
        <v>San Leandro Manor Branch Library</v>
      </c>
      <c r="C1524" s="32" t="s">
        <v>121</v>
      </c>
      <c r="D1524" s="33">
        <f>SUM(D1504:D1523)</f>
        <v>0</v>
      </c>
      <c r="E1524" s="33">
        <f t="shared" ref="E1524" si="580">SUM(E1504:E1523)</f>
        <v>0</v>
      </c>
      <c r="F1524" s="33">
        <f t="shared" ref="F1524" si="581">SUM(F1504:F1523)</f>
        <v>0</v>
      </c>
      <c r="G1524" s="33">
        <f t="shared" ref="G1524" si="582">SUM(G1504:G1523)</f>
        <v>0</v>
      </c>
      <c r="H1524" s="33">
        <f>H1523</f>
        <v>0</v>
      </c>
    </row>
    <row r="1525" spans="1:8" outlineLevel="1" x14ac:dyDescent="0.25">
      <c r="B1525" s="41"/>
    </row>
    <row r="1526" spans="1:8" outlineLevel="1" x14ac:dyDescent="0.25">
      <c r="B1526" s="38"/>
      <c r="C1526" s="30" t="s">
        <v>115</v>
      </c>
      <c r="D1526" s="30" t="s">
        <v>116</v>
      </c>
      <c r="E1526" s="30" t="s">
        <v>117</v>
      </c>
      <c r="F1526" s="30" t="s">
        <v>118</v>
      </c>
      <c r="G1526" s="30" t="s">
        <v>119</v>
      </c>
      <c r="H1526" s="30" t="s">
        <v>120</v>
      </c>
    </row>
    <row r="1527" spans="1:8" outlineLevel="1" x14ac:dyDescent="0.25">
      <c r="C1527" s="20">
        <v>1</v>
      </c>
      <c r="D1527" s="44"/>
      <c r="E1527" s="44"/>
      <c r="F1527" s="44"/>
      <c r="G1527" s="31">
        <f>E1527-F1527-D1527</f>
        <v>0</v>
      </c>
      <c r="H1527" s="31">
        <f>G1527</f>
        <v>0</v>
      </c>
    </row>
    <row r="1528" spans="1:8" outlineLevel="1" x14ac:dyDescent="0.25">
      <c r="B1528" s="38"/>
      <c r="C1528" s="20">
        <v>2</v>
      </c>
      <c r="D1528" s="44"/>
      <c r="E1528" s="44"/>
      <c r="F1528" s="44"/>
      <c r="G1528" s="31">
        <f t="shared" ref="G1528:G1546" si="583">E1528-F1528-D1528</f>
        <v>0</v>
      </c>
      <c r="H1528" s="31">
        <f>G1528+H1527</f>
        <v>0</v>
      </c>
    </row>
    <row r="1529" spans="1:8" outlineLevel="1" x14ac:dyDescent="0.25">
      <c r="B1529" s="38"/>
      <c r="C1529" s="20">
        <v>3</v>
      </c>
      <c r="D1529" s="44"/>
      <c r="E1529" s="44"/>
      <c r="F1529" s="44"/>
      <c r="G1529" s="31">
        <f t="shared" si="583"/>
        <v>0</v>
      </c>
      <c r="H1529" s="31">
        <f t="shared" ref="H1529:H1546" si="584">G1529+H1528</f>
        <v>0</v>
      </c>
    </row>
    <row r="1530" spans="1:8" outlineLevel="1" x14ac:dyDescent="0.25">
      <c r="B1530" s="38"/>
      <c r="C1530" s="20">
        <v>4</v>
      </c>
      <c r="D1530" s="44"/>
      <c r="E1530" s="44"/>
      <c r="F1530" s="44"/>
      <c r="G1530" s="31">
        <f t="shared" si="583"/>
        <v>0</v>
      </c>
      <c r="H1530" s="31">
        <f t="shared" si="584"/>
        <v>0</v>
      </c>
    </row>
    <row r="1531" spans="1:8" outlineLevel="1" x14ac:dyDescent="0.25">
      <c r="B1531" s="38"/>
      <c r="C1531" s="20">
        <v>5</v>
      </c>
      <c r="D1531" s="44"/>
      <c r="E1531" s="44"/>
      <c r="F1531" s="44"/>
      <c r="G1531" s="31">
        <f t="shared" si="583"/>
        <v>0</v>
      </c>
      <c r="H1531" s="31">
        <f t="shared" si="584"/>
        <v>0</v>
      </c>
    </row>
    <row r="1532" spans="1:8" outlineLevel="1" x14ac:dyDescent="0.25">
      <c r="B1532" s="38"/>
      <c r="C1532" s="20">
        <v>6</v>
      </c>
      <c r="D1532" s="44"/>
      <c r="E1532" s="44"/>
      <c r="F1532" s="44"/>
      <c r="G1532" s="31">
        <f t="shared" si="583"/>
        <v>0</v>
      </c>
      <c r="H1532" s="31">
        <f t="shared" si="584"/>
        <v>0</v>
      </c>
    </row>
    <row r="1533" spans="1:8" outlineLevel="1" x14ac:dyDescent="0.25">
      <c r="B1533" s="38"/>
      <c r="C1533" s="20">
        <v>7</v>
      </c>
      <c r="D1533" s="44"/>
      <c r="E1533" s="44"/>
      <c r="F1533" s="44"/>
      <c r="G1533" s="31">
        <f t="shared" si="583"/>
        <v>0</v>
      </c>
      <c r="H1533" s="31">
        <f t="shared" si="584"/>
        <v>0</v>
      </c>
    </row>
    <row r="1534" spans="1:8" outlineLevel="1" x14ac:dyDescent="0.25">
      <c r="B1534" s="38"/>
      <c r="C1534" s="20">
        <v>8</v>
      </c>
      <c r="D1534" s="44"/>
      <c r="E1534" s="44"/>
      <c r="F1534" s="44"/>
      <c r="G1534" s="31">
        <f t="shared" si="583"/>
        <v>0</v>
      </c>
      <c r="H1534" s="31">
        <f t="shared" si="584"/>
        <v>0</v>
      </c>
    </row>
    <row r="1535" spans="1:8" outlineLevel="1" x14ac:dyDescent="0.25">
      <c r="B1535" s="38"/>
      <c r="C1535" s="20">
        <v>9</v>
      </c>
      <c r="D1535" s="44"/>
      <c r="E1535" s="44"/>
      <c r="F1535" s="44"/>
      <c r="G1535" s="31">
        <f t="shared" si="583"/>
        <v>0</v>
      </c>
      <c r="H1535" s="31">
        <f t="shared" si="584"/>
        <v>0</v>
      </c>
    </row>
    <row r="1536" spans="1:8" outlineLevel="1" x14ac:dyDescent="0.25">
      <c r="B1536" s="38"/>
      <c r="C1536" s="20">
        <v>10</v>
      </c>
      <c r="D1536" s="44"/>
      <c r="E1536" s="44"/>
      <c r="F1536" s="44"/>
      <c r="G1536" s="31">
        <f t="shared" si="583"/>
        <v>0</v>
      </c>
      <c r="H1536" s="31">
        <f t="shared" si="584"/>
        <v>0</v>
      </c>
    </row>
    <row r="1537" spans="1:8" outlineLevel="1" x14ac:dyDescent="0.25">
      <c r="B1537" s="38"/>
      <c r="C1537" s="20">
        <v>11</v>
      </c>
      <c r="D1537" s="44"/>
      <c r="E1537" s="44"/>
      <c r="F1537" s="44"/>
      <c r="G1537" s="31">
        <f t="shared" si="583"/>
        <v>0</v>
      </c>
      <c r="H1537" s="31">
        <f t="shared" si="584"/>
        <v>0</v>
      </c>
    </row>
    <row r="1538" spans="1:8" outlineLevel="1" x14ac:dyDescent="0.25">
      <c r="B1538" s="38"/>
      <c r="C1538" s="20">
        <v>12</v>
      </c>
      <c r="D1538" s="44"/>
      <c r="E1538" s="44"/>
      <c r="F1538" s="44"/>
      <c r="G1538" s="31">
        <f t="shared" si="583"/>
        <v>0</v>
      </c>
      <c r="H1538" s="31">
        <f t="shared" si="584"/>
        <v>0</v>
      </c>
    </row>
    <row r="1539" spans="1:8" outlineLevel="1" x14ac:dyDescent="0.25">
      <c r="B1539" s="38"/>
      <c r="C1539" s="20">
        <v>13</v>
      </c>
      <c r="D1539" s="44"/>
      <c r="E1539" s="44"/>
      <c r="F1539" s="44"/>
      <c r="G1539" s="31">
        <f t="shared" si="583"/>
        <v>0</v>
      </c>
      <c r="H1539" s="31">
        <f t="shared" si="584"/>
        <v>0</v>
      </c>
    </row>
    <row r="1540" spans="1:8" outlineLevel="1" x14ac:dyDescent="0.25">
      <c r="B1540" s="38"/>
      <c r="C1540" s="20">
        <v>14</v>
      </c>
      <c r="D1540" s="44"/>
      <c r="E1540" s="44"/>
      <c r="F1540" s="44"/>
      <c r="G1540" s="31">
        <f t="shared" si="583"/>
        <v>0</v>
      </c>
      <c r="H1540" s="31">
        <f t="shared" si="584"/>
        <v>0</v>
      </c>
    </row>
    <row r="1541" spans="1:8" outlineLevel="1" x14ac:dyDescent="0.25">
      <c r="B1541" s="38"/>
      <c r="C1541" s="20">
        <v>15</v>
      </c>
      <c r="D1541" s="44"/>
      <c r="E1541" s="44"/>
      <c r="F1541" s="44"/>
      <c r="G1541" s="31">
        <f t="shared" si="583"/>
        <v>0</v>
      </c>
      <c r="H1541" s="31">
        <f t="shared" si="584"/>
        <v>0</v>
      </c>
    </row>
    <row r="1542" spans="1:8" outlineLevel="1" x14ac:dyDescent="0.25">
      <c r="B1542" s="38"/>
      <c r="C1542" s="20">
        <v>16</v>
      </c>
      <c r="D1542" s="44"/>
      <c r="E1542" s="44"/>
      <c r="F1542" s="44"/>
      <c r="G1542" s="31">
        <f t="shared" si="583"/>
        <v>0</v>
      </c>
      <c r="H1542" s="31">
        <f t="shared" si="584"/>
        <v>0</v>
      </c>
    </row>
    <row r="1543" spans="1:8" outlineLevel="1" x14ac:dyDescent="0.25">
      <c r="B1543" s="38"/>
      <c r="C1543" s="20">
        <v>17</v>
      </c>
      <c r="D1543" s="44"/>
      <c r="E1543" s="44"/>
      <c r="F1543" s="44"/>
      <c r="G1543" s="31">
        <f t="shared" si="583"/>
        <v>0</v>
      </c>
      <c r="H1543" s="31">
        <f t="shared" si="584"/>
        <v>0</v>
      </c>
    </row>
    <row r="1544" spans="1:8" outlineLevel="1" x14ac:dyDescent="0.25">
      <c r="B1544" s="38"/>
      <c r="C1544" s="20">
        <v>18</v>
      </c>
      <c r="D1544" s="44"/>
      <c r="E1544" s="44"/>
      <c r="F1544" s="44"/>
      <c r="G1544" s="31">
        <f t="shared" si="583"/>
        <v>0</v>
      </c>
      <c r="H1544" s="31">
        <f t="shared" si="584"/>
        <v>0</v>
      </c>
    </row>
    <row r="1545" spans="1:8" outlineLevel="1" x14ac:dyDescent="0.25">
      <c r="B1545" s="38"/>
      <c r="C1545" s="20">
        <v>19</v>
      </c>
      <c r="D1545" s="44"/>
      <c r="E1545" s="44"/>
      <c r="F1545" s="44"/>
      <c r="G1545" s="31">
        <f t="shared" si="583"/>
        <v>0</v>
      </c>
      <c r="H1545" s="31">
        <f t="shared" si="584"/>
        <v>0</v>
      </c>
    </row>
    <row r="1546" spans="1:8" outlineLevel="1" x14ac:dyDescent="0.25">
      <c r="B1546" s="38"/>
      <c r="C1546" s="20">
        <v>20</v>
      </c>
      <c r="D1546" s="44"/>
      <c r="E1546" s="44"/>
      <c r="F1546" s="44"/>
      <c r="G1546" s="31">
        <f t="shared" si="583"/>
        <v>0</v>
      </c>
      <c r="H1546" s="31">
        <f t="shared" si="584"/>
        <v>0</v>
      </c>
    </row>
    <row r="1547" spans="1:8" outlineLevel="1" x14ac:dyDescent="0.25">
      <c r="A1547" s="20" t="s">
        <v>0</v>
      </c>
      <c r="B1547" s="38" t="str">
        <f>'Aggregated Ava Portfolio'!B153</f>
        <v>San Leandro Public Works</v>
      </c>
      <c r="C1547" s="32" t="s">
        <v>121</v>
      </c>
      <c r="D1547" s="33">
        <f>SUM(D1527:D1546)</f>
        <v>0</v>
      </c>
      <c r="E1547" s="33">
        <f t="shared" ref="E1547" si="585">SUM(E1527:E1546)</f>
        <v>0</v>
      </c>
      <c r="F1547" s="33">
        <f t="shared" ref="F1547" si="586">SUM(F1527:F1546)</f>
        <v>0</v>
      </c>
      <c r="G1547" s="33">
        <f t="shared" ref="G1547" si="587">SUM(G1527:G1546)</f>
        <v>0</v>
      </c>
      <c r="H1547" s="33">
        <f>H1546</f>
        <v>0</v>
      </c>
    </row>
    <row r="1548" spans="1:8" outlineLevel="1" x14ac:dyDescent="0.25">
      <c r="B1548" s="41"/>
    </row>
    <row r="1549" spans="1:8" outlineLevel="1" x14ac:dyDescent="0.25">
      <c r="B1549" s="38"/>
      <c r="C1549" s="30" t="s">
        <v>115</v>
      </c>
      <c r="D1549" s="30" t="s">
        <v>116</v>
      </c>
      <c r="E1549" s="30" t="s">
        <v>117</v>
      </c>
      <c r="F1549" s="30" t="s">
        <v>118</v>
      </c>
      <c r="G1549" s="30" t="s">
        <v>119</v>
      </c>
      <c r="H1549" s="30" t="s">
        <v>120</v>
      </c>
    </row>
    <row r="1550" spans="1:8" outlineLevel="1" x14ac:dyDescent="0.25">
      <c r="C1550" s="20">
        <v>1</v>
      </c>
      <c r="D1550" s="44"/>
      <c r="E1550" s="44"/>
      <c r="F1550" s="44"/>
      <c r="G1550" s="31">
        <f>E1550-F1550-D1550</f>
        <v>0</v>
      </c>
      <c r="H1550" s="31">
        <f>G1550</f>
        <v>0</v>
      </c>
    </row>
    <row r="1551" spans="1:8" outlineLevel="1" x14ac:dyDescent="0.25">
      <c r="B1551" s="38"/>
      <c r="C1551" s="20">
        <v>2</v>
      </c>
      <c r="D1551" s="44"/>
      <c r="E1551" s="44"/>
      <c r="F1551" s="44"/>
      <c r="G1551" s="31">
        <f t="shared" ref="G1551:G1569" si="588">E1551-F1551-D1551</f>
        <v>0</v>
      </c>
      <c r="H1551" s="31">
        <f>G1551+H1550</f>
        <v>0</v>
      </c>
    </row>
    <row r="1552" spans="1:8" outlineLevel="1" x14ac:dyDescent="0.25">
      <c r="B1552" s="38"/>
      <c r="C1552" s="20">
        <v>3</v>
      </c>
      <c r="D1552" s="44"/>
      <c r="E1552" s="44"/>
      <c r="F1552" s="44"/>
      <c r="G1552" s="31">
        <f t="shared" si="588"/>
        <v>0</v>
      </c>
      <c r="H1552" s="31">
        <f t="shared" ref="H1552:H1569" si="589">G1552+H1551</f>
        <v>0</v>
      </c>
    </row>
    <row r="1553" spans="2:8" outlineLevel="1" x14ac:dyDescent="0.25">
      <c r="B1553" s="38"/>
      <c r="C1553" s="20">
        <v>4</v>
      </c>
      <c r="D1553" s="44"/>
      <c r="E1553" s="44"/>
      <c r="F1553" s="44"/>
      <c r="G1553" s="31">
        <f t="shared" si="588"/>
        <v>0</v>
      </c>
      <c r="H1553" s="31">
        <f t="shared" si="589"/>
        <v>0</v>
      </c>
    </row>
    <row r="1554" spans="2:8" outlineLevel="1" x14ac:dyDescent="0.25">
      <c r="B1554" s="38"/>
      <c r="C1554" s="20">
        <v>5</v>
      </c>
      <c r="D1554" s="44"/>
      <c r="E1554" s="44"/>
      <c r="F1554" s="44"/>
      <c r="G1554" s="31">
        <f t="shared" si="588"/>
        <v>0</v>
      </c>
      <c r="H1554" s="31">
        <f t="shared" si="589"/>
        <v>0</v>
      </c>
    </row>
    <row r="1555" spans="2:8" outlineLevel="1" x14ac:dyDescent="0.25">
      <c r="B1555" s="38"/>
      <c r="C1555" s="20">
        <v>6</v>
      </c>
      <c r="D1555" s="44"/>
      <c r="E1555" s="44"/>
      <c r="F1555" s="44"/>
      <c r="G1555" s="31">
        <f t="shared" si="588"/>
        <v>0</v>
      </c>
      <c r="H1555" s="31">
        <f t="shared" si="589"/>
        <v>0</v>
      </c>
    </row>
    <row r="1556" spans="2:8" outlineLevel="1" x14ac:dyDescent="0.25">
      <c r="B1556" s="38"/>
      <c r="C1556" s="20">
        <v>7</v>
      </c>
      <c r="D1556" s="44"/>
      <c r="E1556" s="44"/>
      <c r="F1556" s="44"/>
      <c r="G1556" s="31">
        <f t="shared" si="588"/>
        <v>0</v>
      </c>
      <c r="H1556" s="31">
        <f t="shared" si="589"/>
        <v>0</v>
      </c>
    </row>
    <row r="1557" spans="2:8" outlineLevel="1" x14ac:dyDescent="0.25">
      <c r="B1557" s="38"/>
      <c r="C1557" s="20">
        <v>8</v>
      </c>
      <c r="D1557" s="44"/>
      <c r="E1557" s="44"/>
      <c r="F1557" s="44"/>
      <c r="G1557" s="31">
        <f t="shared" si="588"/>
        <v>0</v>
      </c>
      <c r="H1557" s="31">
        <f t="shared" si="589"/>
        <v>0</v>
      </c>
    </row>
    <row r="1558" spans="2:8" outlineLevel="1" x14ac:dyDescent="0.25">
      <c r="B1558" s="38"/>
      <c r="C1558" s="20">
        <v>9</v>
      </c>
      <c r="D1558" s="44"/>
      <c r="E1558" s="44"/>
      <c r="F1558" s="44"/>
      <c r="G1558" s="31">
        <f t="shared" si="588"/>
        <v>0</v>
      </c>
      <c r="H1558" s="31">
        <f t="shared" si="589"/>
        <v>0</v>
      </c>
    </row>
    <row r="1559" spans="2:8" outlineLevel="1" x14ac:dyDescent="0.25">
      <c r="B1559" s="38"/>
      <c r="C1559" s="20">
        <v>10</v>
      </c>
      <c r="D1559" s="44"/>
      <c r="E1559" s="44"/>
      <c r="F1559" s="44"/>
      <c r="G1559" s="31">
        <f t="shared" si="588"/>
        <v>0</v>
      </c>
      <c r="H1559" s="31">
        <f t="shared" si="589"/>
        <v>0</v>
      </c>
    </row>
    <row r="1560" spans="2:8" outlineLevel="1" x14ac:dyDescent="0.25">
      <c r="B1560" s="38"/>
      <c r="C1560" s="20">
        <v>11</v>
      </c>
      <c r="D1560" s="44"/>
      <c r="E1560" s="44"/>
      <c r="F1560" s="44"/>
      <c r="G1560" s="31">
        <f t="shared" si="588"/>
        <v>0</v>
      </c>
      <c r="H1560" s="31">
        <f t="shared" si="589"/>
        <v>0</v>
      </c>
    </row>
    <row r="1561" spans="2:8" outlineLevel="1" x14ac:dyDescent="0.25">
      <c r="B1561" s="38"/>
      <c r="C1561" s="20">
        <v>12</v>
      </c>
      <c r="D1561" s="44"/>
      <c r="E1561" s="44"/>
      <c r="F1561" s="44"/>
      <c r="G1561" s="31">
        <f t="shared" si="588"/>
        <v>0</v>
      </c>
      <c r="H1561" s="31">
        <f t="shared" si="589"/>
        <v>0</v>
      </c>
    </row>
    <row r="1562" spans="2:8" outlineLevel="1" x14ac:dyDescent="0.25">
      <c r="B1562" s="38"/>
      <c r="C1562" s="20">
        <v>13</v>
      </c>
      <c r="D1562" s="44"/>
      <c r="E1562" s="44"/>
      <c r="F1562" s="44"/>
      <c r="G1562" s="31">
        <f t="shared" si="588"/>
        <v>0</v>
      </c>
      <c r="H1562" s="31">
        <f t="shared" si="589"/>
        <v>0</v>
      </c>
    </row>
    <row r="1563" spans="2:8" outlineLevel="1" x14ac:dyDescent="0.25">
      <c r="B1563" s="38"/>
      <c r="C1563" s="20">
        <v>14</v>
      </c>
      <c r="D1563" s="44"/>
      <c r="E1563" s="44"/>
      <c r="F1563" s="44"/>
      <c r="G1563" s="31">
        <f t="shared" si="588"/>
        <v>0</v>
      </c>
      <c r="H1563" s="31">
        <f t="shared" si="589"/>
        <v>0</v>
      </c>
    </row>
    <row r="1564" spans="2:8" outlineLevel="1" x14ac:dyDescent="0.25">
      <c r="B1564" s="38"/>
      <c r="C1564" s="20">
        <v>15</v>
      </c>
      <c r="D1564" s="44"/>
      <c r="E1564" s="44"/>
      <c r="F1564" s="44"/>
      <c r="G1564" s="31">
        <f t="shared" si="588"/>
        <v>0</v>
      </c>
      <c r="H1564" s="31">
        <f t="shared" si="589"/>
        <v>0</v>
      </c>
    </row>
    <row r="1565" spans="2:8" outlineLevel="1" x14ac:dyDescent="0.25">
      <c r="B1565" s="38"/>
      <c r="C1565" s="20">
        <v>16</v>
      </c>
      <c r="D1565" s="44"/>
      <c r="E1565" s="44"/>
      <c r="F1565" s="44"/>
      <c r="G1565" s="31">
        <f t="shared" si="588"/>
        <v>0</v>
      </c>
      <c r="H1565" s="31">
        <f t="shared" si="589"/>
        <v>0</v>
      </c>
    </row>
    <row r="1566" spans="2:8" outlineLevel="1" x14ac:dyDescent="0.25">
      <c r="B1566" s="38"/>
      <c r="C1566" s="20">
        <v>17</v>
      </c>
      <c r="D1566" s="44"/>
      <c r="E1566" s="44"/>
      <c r="F1566" s="44"/>
      <c r="G1566" s="31">
        <f t="shared" si="588"/>
        <v>0</v>
      </c>
      <c r="H1566" s="31">
        <f t="shared" si="589"/>
        <v>0</v>
      </c>
    </row>
    <row r="1567" spans="2:8" outlineLevel="1" x14ac:dyDescent="0.25">
      <c r="B1567" s="38"/>
      <c r="C1567" s="20">
        <v>18</v>
      </c>
      <c r="D1567" s="44"/>
      <c r="E1567" s="44"/>
      <c r="F1567" s="44"/>
      <c r="G1567" s="31">
        <f t="shared" si="588"/>
        <v>0</v>
      </c>
      <c r="H1567" s="31">
        <f t="shared" si="589"/>
        <v>0</v>
      </c>
    </row>
    <row r="1568" spans="2:8" outlineLevel="1" x14ac:dyDescent="0.25">
      <c r="B1568" s="38"/>
      <c r="C1568" s="20">
        <v>19</v>
      </c>
      <c r="D1568" s="44"/>
      <c r="E1568" s="44"/>
      <c r="F1568" s="44"/>
      <c r="G1568" s="31">
        <f t="shared" si="588"/>
        <v>0</v>
      </c>
      <c r="H1568" s="31">
        <f t="shared" si="589"/>
        <v>0</v>
      </c>
    </row>
    <row r="1569" spans="1:8" outlineLevel="1" x14ac:dyDescent="0.25">
      <c r="B1569" s="38"/>
      <c r="C1569" s="20">
        <v>20</v>
      </c>
      <c r="D1569" s="44"/>
      <c r="E1569" s="44"/>
      <c r="F1569" s="44"/>
      <c r="G1569" s="31">
        <f t="shared" si="588"/>
        <v>0</v>
      </c>
      <c r="H1569" s="31">
        <f t="shared" si="589"/>
        <v>0</v>
      </c>
    </row>
    <row r="1570" spans="1:8" outlineLevel="1" x14ac:dyDescent="0.25">
      <c r="A1570" s="20" t="s">
        <v>0</v>
      </c>
      <c r="B1570" s="38" t="str">
        <f>'Aggregated Ava Portfolio'!B154</f>
        <v>San Leandro ACFD Station #11</v>
      </c>
      <c r="C1570" s="32" t="s">
        <v>121</v>
      </c>
      <c r="D1570" s="33">
        <f>SUM(D1550:D1569)</f>
        <v>0</v>
      </c>
      <c r="E1570" s="33">
        <f t="shared" ref="E1570" si="590">SUM(E1550:E1569)</f>
        <v>0</v>
      </c>
      <c r="F1570" s="33">
        <f t="shared" ref="F1570" si="591">SUM(F1550:F1569)</f>
        <v>0</v>
      </c>
      <c r="G1570" s="33">
        <f t="shared" ref="G1570" si="592">SUM(G1550:G1569)</f>
        <v>0</v>
      </c>
      <c r="H1570" s="33">
        <f>H1569</f>
        <v>0</v>
      </c>
    </row>
    <row r="1571" spans="1:8" outlineLevel="1" x14ac:dyDescent="0.25">
      <c r="B1571" s="41"/>
    </row>
    <row r="1572" spans="1:8" outlineLevel="1" x14ac:dyDescent="0.25">
      <c r="B1572" s="38"/>
      <c r="C1572" s="30" t="s">
        <v>115</v>
      </c>
      <c r="D1572" s="30" t="s">
        <v>116</v>
      </c>
      <c r="E1572" s="30" t="s">
        <v>117</v>
      </c>
      <c r="F1572" s="30" t="s">
        <v>118</v>
      </c>
      <c r="G1572" s="30" t="s">
        <v>119</v>
      </c>
      <c r="H1572" s="30" t="s">
        <v>120</v>
      </c>
    </row>
    <row r="1573" spans="1:8" outlineLevel="1" x14ac:dyDescent="0.25">
      <c r="C1573" s="20">
        <v>1</v>
      </c>
      <c r="D1573" s="44"/>
      <c r="E1573" s="44"/>
      <c r="F1573" s="44"/>
      <c r="G1573" s="31">
        <f>E1573-F1573-D1573</f>
        <v>0</v>
      </c>
      <c r="H1573" s="31">
        <f>G1573</f>
        <v>0</v>
      </c>
    </row>
    <row r="1574" spans="1:8" outlineLevel="1" x14ac:dyDescent="0.25">
      <c r="B1574" s="38"/>
      <c r="C1574" s="20">
        <v>2</v>
      </c>
      <c r="D1574" s="44"/>
      <c r="E1574" s="44"/>
      <c r="F1574" s="44"/>
      <c r="G1574" s="31">
        <f t="shared" ref="G1574:G1592" si="593">E1574-F1574-D1574</f>
        <v>0</v>
      </c>
      <c r="H1574" s="31">
        <f>G1574+H1573</f>
        <v>0</v>
      </c>
    </row>
    <row r="1575" spans="1:8" outlineLevel="1" x14ac:dyDescent="0.25">
      <c r="B1575" s="38"/>
      <c r="C1575" s="20">
        <v>3</v>
      </c>
      <c r="D1575" s="44"/>
      <c r="E1575" s="44"/>
      <c r="F1575" s="44"/>
      <c r="G1575" s="31">
        <f t="shared" si="593"/>
        <v>0</v>
      </c>
      <c r="H1575" s="31">
        <f t="shared" ref="H1575:H1592" si="594">G1575+H1574</f>
        <v>0</v>
      </c>
    </row>
    <row r="1576" spans="1:8" outlineLevel="1" x14ac:dyDescent="0.25">
      <c r="B1576" s="38"/>
      <c r="C1576" s="20">
        <v>4</v>
      </c>
      <c r="D1576" s="44"/>
      <c r="E1576" s="44"/>
      <c r="F1576" s="44"/>
      <c r="G1576" s="31">
        <f t="shared" si="593"/>
        <v>0</v>
      </c>
      <c r="H1576" s="31">
        <f t="shared" si="594"/>
        <v>0</v>
      </c>
    </row>
    <row r="1577" spans="1:8" outlineLevel="1" x14ac:dyDescent="0.25">
      <c r="B1577" s="38"/>
      <c r="C1577" s="20">
        <v>5</v>
      </c>
      <c r="D1577" s="44"/>
      <c r="E1577" s="44"/>
      <c r="F1577" s="44"/>
      <c r="G1577" s="31">
        <f t="shared" si="593"/>
        <v>0</v>
      </c>
      <c r="H1577" s="31">
        <f t="shared" si="594"/>
        <v>0</v>
      </c>
    </row>
    <row r="1578" spans="1:8" outlineLevel="1" x14ac:dyDescent="0.25">
      <c r="B1578" s="38"/>
      <c r="C1578" s="20">
        <v>6</v>
      </c>
      <c r="D1578" s="44"/>
      <c r="E1578" s="44"/>
      <c r="F1578" s="44"/>
      <c r="G1578" s="31">
        <f t="shared" si="593"/>
        <v>0</v>
      </c>
      <c r="H1578" s="31">
        <f t="shared" si="594"/>
        <v>0</v>
      </c>
    </row>
    <row r="1579" spans="1:8" outlineLevel="1" x14ac:dyDescent="0.25">
      <c r="B1579" s="38"/>
      <c r="C1579" s="20">
        <v>7</v>
      </c>
      <c r="D1579" s="44"/>
      <c r="E1579" s="44"/>
      <c r="F1579" s="44"/>
      <c r="G1579" s="31">
        <f t="shared" si="593"/>
        <v>0</v>
      </c>
      <c r="H1579" s="31">
        <f t="shared" si="594"/>
        <v>0</v>
      </c>
    </row>
    <row r="1580" spans="1:8" outlineLevel="1" x14ac:dyDescent="0.25">
      <c r="B1580" s="38"/>
      <c r="C1580" s="20">
        <v>8</v>
      </c>
      <c r="D1580" s="44"/>
      <c r="E1580" s="44"/>
      <c r="F1580" s="44"/>
      <c r="G1580" s="31">
        <f t="shared" si="593"/>
        <v>0</v>
      </c>
      <c r="H1580" s="31">
        <f t="shared" si="594"/>
        <v>0</v>
      </c>
    </row>
    <row r="1581" spans="1:8" outlineLevel="1" x14ac:dyDescent="0.25">
      <c r="B1581" s="38"/>
      <c r="C1581" s="20">
        <v>9</v>
      </c>
      <c r="D1581" s="44"/>
      <c r="E1581" s="44"/>
      <c r="F1581" s="44"/>
      <c r="G1581" s="31">
        <f t="shared" si="593"/>
        <v>0</v>
      </c>
      <c r="H1581" s="31">
        <f t="shared" si="594"/>
        <v>0</v>
      </c>
    </row>
    <row r="1582" spans="1:8" outlineLevel="1" x14ac:dyDescent="0.25">
      <c r="B1582" s="38"/>
      <c r="C1582" s="20">
        <v>10</v>
      </c>
      <c r="D1582" s="44"/>
      <c r="E1582" s="44"/>
      <c r="F1582" s="44"/>
      <c r="G1582" s="31">
        <f t="shared" si="593"/>
        <v>0</v>
      </c>
      <c r="H1582" s="31">
        <f t="shared" si="594"/>
        <v>0</v>
      </c>
    </row>
    <row r="1583" spans="1:8" outlineLevel="1" x14ac:dyDescent="0.25">
      <c r="B1583" s="38"/>
      <c r="C1583" s="20">
        <v>11</v>
      </c>
      <c r="D1583" s="44"/>
      <c r="E1583" s="44"/>
      <c r="F1583" s="44"/>
      <c r="G1583" s="31">
        <f t="shared" si="593"/>
        <v>0</v>
      </c>
      <c r="H1583" s="31">
        <f t="shared" si="594"/>
        <v>0</v>
      </c>
    </row>
    <row r="1584" spans="1:8" outlineLevel="1" x14ac:dyDescent="0.25">
      <c r="B1584" s="38"/>
      <c r="C1584" s="20">
        <v>12</v>
      </c>
      <c r="D1584" s="44"/>
      <c r="E1584" s="44"/>
      <c r="F1584" s="44"/>
      <c r="G1584" s="31">
        <f t="shared" si="593"/>
        <v>0</v>
      </c>
      <c r="H1584" s="31">
        <f t="shared" si="594"/>
        <v>0</v>
      </c>
    </row>
    <row r="1585" spans="1:8" outlineLevel="1" x14ac:dyDescent="0.25">
      <c r="B1585" s="38"/>
      <c r="C1585" s="20">
        <v>13</v>
      </c>
      <c r="D1585" s="44"/>
      <c r="E1585" s="44"/>
      <c r="F1585" s="44"/>
      <c r="G1585" s="31">
        <f t="shared" si="593"/>
        <v>0</v>
      </c>
      <c r="H1585" s="31">
        <f t="shared" si="594"/>
        <v>0</v>
      </c>
    </row>
    <row r="1586" spans="1:8" outlineLevel="1" x14ac:dyDescent="0.25">
      <c r="B1586" s="38"/>
      <c r="C1586" s="20">
        <v>14</v>
      </c>
      <c r="D1586" s="44"/>
      <c r="E1586" s="44"/>
      <c r="F1586" s="44"/>
      <c r="G1586" s="31">
        <f t="shared" si="593"/>
        <v>0</v>
      </c>
      <c r="H1586" s="31">
        <f t="shared" si="594"/>
        <v>0</v>
      </c>
    </row>
    <row r="1587" spans="1:8" outlineLevel="1" x14ac:dyDescent="0.25">
      <c r="B1587" s="38"/>
      <c r="C1587" s="20">
        <v>15</v>
      </c>
      <c r="D1587" s="44"/>
      <c r="E1587" s="44"/>
      <c r="F1587" s="44"/>
      <c r="G1587" s="31">
        <f t="shared" si="593"/>
        <v>0</v>
      </c>
      <c r="H1587" s="31">
        <f t="shared" si="594"/>
        <v>0</v>
      </c>
    </row>
    <row r="1588" spans="1:8" outlineLevel="1" x14ac:dyDescent="0.25">
      <c r="B1588" s="38"/>
      <c r="C1588" s="20">
        <v>16</v>
      </c>
      <c r="D1588" s="44"/>
      <c r="E1588" s="44"/>
      <c r="F1588" s="44"/>
      <c r="G1588" s="31">
        <f t="shared" si="593"/>
        <v>0</v>
      </c>
      <c r="H1588" s="31">
        <f t="shared" si="594"/>
        <v>0</v>
      </c>
    </row>
    <row r="1589" spans="1:8" outlineLevel="1" x14ac:dyDescent="0.25">
      <c r="B1589" s="38"/>
      <c r="C1589" s="20">
        <v>17</v>
      </c>
      <c r="D1589" s="44"/>
      <c r="E1589" s="44"/>
      <c r="F1589" s="44"/>
      <c r="G1589" s="31">
        <f t="shared" si="593"/>
        <v>0</v>
      </c>
      <c r="H1589" s="31">
        <f t="shared" si="594"/>
        <v>0</v>
      </c>
    </row>
    <row r="1590" spans="1:8" outlineLevel="1" x14ac:dyDescent="0.25">
      <c r="B1590" s="38"/>
      <c r="C1590" s="20">
        <v>18</v>
      </c>
      <c r="D1590" s="44"/>
      <c r="E1590" s="44"/>
      <c r="F1590" s="44"/>
      <c r="G1590" s="31">
        <f t="shared" si="593"/>
        <v>0</v>
      </c>
      <c r="H1590" s="31">
        <f t="shared" si="594"/>
        <v>0</v>
      </c>
    </row>
    <row r="1591" spans="1:8" outlineLevel="1" x14ac:dyDescent="0.25">
      <c r="B1591" s="38"/>
      <c r="C1591" s="20">
        <v>19</v>
      </c>
      <c r="D1591" s="44"/>
      <c r="E1591" s="44"/>
      <c r="F1591" s="44"/>
      <c r="G1591" s="31">
        <f t="shared" si="593"/>
        <v>0</v>
      </c>
      <c r="H1591" s="31">
        <f t="shared" si="594"/>
        <v>0</v>
      </c>
    </row>
    <row r="1592" spans="1:8" outlineLevel="1" x14ac:dyDescent="0.25">
      <c r="B1592" s="38"/>
      <c r="C1592" s="20">
        <v>20</v>
      </c>
      <c r="D1592" s="44"/>
      <c r="E1592" s="44"/>
      <c r="F1592" s="44"/>
      <c r="G1592" s="31">
        <f t="shared" si="593"/>
        <v>0</v>
      </c>
      <c r="H1592" s="31">
        <f t="shared" si="594"/>
        <v>0</v>
      </c>
    </row>
    <row r="1593" spans="1:8" outlineLevel="1" x14ac:dyDescent="0.25">
      <c r="A1593" s="20" t="s">
        <v>0</v>
      </c>
      <c r="B1593" s="38" t="str">
        <f>'Aggregated Ava Portfolio'!B155</f>
        <v>San Leandro ACFD Station #10</v>
      </c>
      <c r="C1593" s="32" t="s">
        <v>121</v>
      </c>
      <c r="D1593" s="33">
        <f>SUM(D1573:D1592)</f>
        <v>0</v>
      </c>
      <c r="E1593" s="33">
        <f t="shared" ref="E1593" si="595">SUM(E1573:E1592)</f>
        <v>0</v>
      </c>
      <c r="F1593" s="33">
        <f t="shared" ref="F1593" si="596">SUM(F1573:F1592)</f>
        <v>0</v>
      </c>
      <c r="G1593" s="33">
        <f t="shared" ref="G1593" si="597">SUM(G1573:G1592)</f>
        <v>0</v>
      </c>
      <c r="H1593" s="33">
        <f>H1592</f>
        <v>0</v>
      </c>
    </row>
    <row r="1594" spans="1:8" outlineLevel="1" x14ac:dyDescent="0.25">
      <c r="B1594" s="41"/>
    </row>
    <row r="1595" spans="1:8" outlineLevel="1" x14ac:dyDescent="0.25">
      <c r="B1595" s="38"/>
      <c r="C1595" s="30" t="s">
        <v>115</v>
      </c>
      <c r="D1595" s="30" t="s">
        <v>116</v>
      </c>
      <c r="E1595" s="30" t="s">
        <v>117</v>
      </c>
      <c r="F1595" s="30" t="s">
        <v>118</v>
      </c>
      <c r="G1595" s="30" t="s">
        <v>119</v>
      </c>
      <c r="H1595" s="30" t="s">
        <v>120</v>
      </c>
    </row>
    <row r="1596" spans="1:8" outlineLevel="1" x14ac:dyDescent="0.25">
      <c r="C1596" s="20">
        <v>1</v>
      </c>
      <c r="D1596" s="44"/>
      <c r="E1596" s="44"/>
      <c r="F1596" s="44"/>
      <c r="G1596" s="31">
        <f>E1596-F1596-D1596</f>
        <v>0</v>
      </c>
      <c r="H1596" s="31">
        <f>G1596</f>
        <v>0</v>
      </c>
    </row>
    <row r="1597" spans="1:8" outlineLevel="1" x14ac:dyDescent="0.25">
      <c r="B1597" s="38"/>
      <c r="C1597" s="20">
        <v>2</v>
      </c>
      <c r="D1597" s="44"/>
      <c r="E1597" s="44"/>
      <c r="F1597" s="44"/>
      <c r="G1597" s="31">
        <f t="shared" ref="G1597:G1615" si="598">E1597-F1597-D1597</f>
        <v>0</v>
      </c>
      <c r="H1597" s="31">
        <f>G1597+H1596</f>
        <v>0</v>
      </c>
    </row>
    <row r="1598" spans="1:8" outlineLevel="1" x14ac:dyDescent="0.25">
      <c r="B1598" s="38"/>
      <c r="C1598" s="20">
        <v>3</v>
      </c>
      <c r="D1598" s="44"/>
      <c r="E1598" s="44"/>
      <c r="F1598" s="44"/>
      <c r="G1598" s="31">
        <f t="shared" si="598"/>
        <v>0</v>
      </c>
      <c r="H1598" s="31">
        <f t="shared" ref="H1598:H1615" si="599">G1598+H1597</f>
        <v>0</v>
      </c>
    </row>
    <row r="1599" spans="1:8" outlineLevel="1" x14ac:dyDescent="0.25">
      <c r="B1599" s="38"/>
      <c r="C1599" s="20">
        <v>4</v>
      </c>
      <c r="D1599" s="44"/>
      <c r="E1599" s="44"/>
      <c r="F1599" s="44"/>
      <c r="G1599" s="31">
        <f t="shared" si="598"/>
        <v>0</v>
      </c>
      <c r="H1599" s="31">
        <f t="shared" si="599"/>
        <v>0</v>
      </c>
    </row>
    <row r="1600" spans="1:8" outlineLevel="1" x14ac:dyDescent="0.25">
      <c r="B1600" s="38"/>
      <c r="C1600" s="20">
        <v>5</v>
      </c>
      <c r="D1600" s="44"/>
      <c r="E1600" s="44"/>
      <c r="F1600" s="44"/>
      <c r="G1600" s="31">
        <f t="shared" si="598"/>
        <v>0</v>
      </c>
      <c r="H1600" s="31">
        <f t="shared" si="599"/>
        <v>0</v>
      </c>
    </row>
    <row r="1601" spans="1:8" outlineLevel="1" x14ac:dyDescent="0.25">
      <c r="B1601" s="38"/>
      <c r="C1601" s="20">
        <v>6</v>
      </c>
      <c r="D1601" s="44"/>
      <c r="E1601" s="44"/>
      <c r="F1601" s="44"/>
      <c r="G1601" s="31">
        <f t="shared" si="598"/>
        <v>0</v>
      </c>
      <c r="H1601" s="31">
        <f t="shared" si="599"/>
        <v>0</v>
      </c>
    </row>
    <row r="1602" spans="1:8" outlineLevel="1" x14ac:dyDescent="0.25">
      <c r="B1602" s="38"/>
      <c r="C1602" s="20">
        <v>7</v>
      </c>
      <c r="D1602" s="44"/>
      <c r="E1602" s="44"/>
      <c r="F1602" s="44"/>
      <c r="G1602" s="31">
        <f t="shared" si="598"/>
        <v>0</v>
      </c>
      <c r="H1602" s="31">
        <f t="shared" si="599"/>
        <v>0</v>
      </c>
    </row>
    <row r="1603" spans="1:8" outlineLevel="1" x14ac:dyDescent="0.25">
      <c r="B1603" s="38"/>
      <c r="C1603" s="20">
        <v>8</v>
      </c>
      <c r="D1603" s="44"/>
      <c r="E1603" s="44"/>
      <c r="F1603" s="44"/>
      <c r="G1603" s="31">
        <f t="shared" si="598"/>
        <v>0</v>
      </c>
      <c r="H1603" s="31">
        <f t="shared" si="599"/>
        <v>0</v>
      </c>
    </row>
    <row r="1604" spans="1:8" outlineLevel="1" x14ac:dyDescent="0.25">
      <c r="B1604" s="38"/>
      <c r="C1604" s="20">
        <v>9</v>
      </c>
      <c r="D1604" s="44"/>
      <c r="E1604" s="44"/>
      <c r="F1604" s="44"/>
      <c r="G1604" s="31">
        <f t="shared" si="598"/>
        <v>0</v>
      </c>
      <c r="H1604" s="31">
        <f t="shared" si="599"/>
        <v>0</v>
      </c>
    </row>
    <row r="1605" spans="1:8" outlineLevel="1" x14ac:dyDescent="0.25">
      <c r="B1605" s="38"/>
      <c r="C1605" s="20">
        <v>10</v>
      </c>
      <c r="D1605" s="44"/>
      <c r="E1605" s="44"/>
      <c r="F1605" s="44"/>
      <c r="G1605" s="31">
        <f t="shared" si="598"/>
        <v>0</v>
      </c>
      <c r="H1605" s="31">
        <f t="shared" si="599"/>
        <v>0</v>
      </c>
    </row>
    <row r="1606" spans="1:8" outlineLevel="1" x14ac:dyDescent="0.25">
      <c r="B1606" s="38"/>
      <c r="C1606" s="20">
        <v>11</v>
      </c>
      <c r="D1606" s="44"/>
      <c r="E1606" s="44"/>
      <c r="F1606" s="44"/>
      <c r="G1606" s="31">
        <f t="shared" si="598"/>
        <v>0</v>
      </c>
      <c r="H1606" s="31">
        <f t="shared" si="599"/>
        <v>0</v>
      </c>
    </row>
    <row r="1607" spans="1:8" outlineLevel="1" x14ac:dyDescent="0.25">
      <c r="B1607" s="38"/>
      <c r="C1607" s="20">
        <v>12</v>
      </c>
      <c r="D1607" s="44"/>
      <c r="E1607" s="44"/>
      <c r="F1607" s="44"/>
      <c r="G1607" s="31">
        <f t="shared" si="598"/>
        <v>0</v>
      </c>
      <c r="H1607" s="31">
        <f t="shared" si="599"/>
        <v>0</v>
      </c>
    </row>
    <row r="1608" spans="1:8" outlineLevel="1" x14ac:dyDescent="0.25">
      <c r="B1608" s="38"/>
      <c r="C1608" s="20">
        <v>13</v>
      </c>
      <c r="D1608" s="44"/>
      <c r="E1608" s="44"/>
      <c r="F1608" s="44"/>
      <c r="G1608" s="31">
        <f t="shared" si="598"/>
        <v>0</v>
      </c>
      <c r="H1608" s="31">
        <f t="shared" si="599"/>
        <v>0</v>
      </c>
    </row>
    <row r="1609" spans="1:8" outlineLevel="1" x14ac:dyDescent="0.25">
      <c r="B1609" s="38"/>
      <c r="C1609" s="20">
        <v>14</v>
      </c>
      <c r="D1609" s="44"/>
      <c r="E1609" s="44"/>
      <c r="F1609" s="44"/>
      <c r="G1609" s="31">
        <f t="shared" si="598"/>
        <v>0</v>
      </c>
      <c r="H1609" s="31">
        <f t="shared" si="599"/>
        <v>0</v>
      </c>
    </row>
    <row r="1610" spans="1:8" outlineLevel="1" x14ac:dyDescent="0.25">
      <c r="B1610" s="38"/>
      <c r="C1610" s="20">
        <v>15</v>
      </c>
      <c r="D1610" s="44"/>
      <c r="E1610" s="44"/>
      <c r="F1610" s="44"/>
      <c r="G1610" s="31">
        <f t="shared" si="598"/>
        <v>0</v>
      </c>
      <c r="H1610" s="31">
        <f t="shared" si="599"/>
        <v>0</v>
      </c>
    </row>
    <row r="1611" spans="1:8" outlineLevel="1" x14ac:dyDescent="0.25">
      <c r="B1611" s="38"/>
      <c r="C1611" s="20">
        <v>16</v>
      </c>
      <c r="D1611" s="44"/>
      <c r="E1611" s="44"/>
      <c r="F1611" s="44"/>
      <c r="G1611" s="31">
        <f t="shared" si="598"/>
        <v>0</v>
      </c>
      <c r="H1611" s="31">
        <f t="shared" si="599"/>
        <v>0</v>
      </c>
    </row>
    <row r="1612" spans="1:8" outlineLevel="1" x14ac:dyDescent="0.25">
      <c r="B1612" s="38"/>
      <c r="C1612" s="20">
        <v>17</v>
      </c>
      <c r="D1612" s="44"/>
      <c r="E1612" s="44"/>
      <c r="F1612" s="44"/>
      <c r="G1612" s="31">
        <f t="shared" si="598"/>
        <v>0</v>
      </c>
      <c r="H1612" s="31">
        <f t="shared" si="599"/>
        <v>0</v>
      </c>
    </row>
    <row r="1613" spans="1:8" outlineLevel="1" x14ac:dyDescent="0.25">
      <c r="B1613" s="38"/>
      <c r="C1613" s="20">
        <v>18</v>
      </c>
      <c r="D1613" s="44"/>
      <c r="E1613" s="44"/>
      <c r="F1613" s="44"/>
      <c r="G1613" s="31">
        <f t="shared" si="598"/>
        <v>0</v>
      </c>
      <c r="H1613" s="31">
        <f t="shared" si="599"/>
        <v>0</v>
      </c>
    </row>
    <row r="1614" spans="1:8" outlineLevel="1" x14ac:dyDescent="0.25">
      <c r="B1614" s="38"/>
      <c r="C1614" s="20">
        <v>19</v>
      </c>
      <c r="D1614" s="44"/>
      <c r="E1614" s="44"/>
      <c r="F1614" s="44"/>
      <c r="G1614" s="31">
        <f t="shared" si="598"/>
        <v>0</v>
      </c>
      <c r="H1614" s="31">
        <f t="shared" si="599"/>
        <v>0</v>
      </c>
    </row>
    <row r="1615" spans="1:8" outlineLevel="1" x14ac:dyDescent="0.25">
      <c r="B1615" s="38"/>
      <c r="C1615" s="20">
        <v>20</v>
      </c>
      <c r="D1615" s="44"/>
      <c r="E1615" s="44"/>
      <c r="F1615" s="44"/>
      <c r="G1615" s="31">
        <f t="shared" si="598"/>
        <v>0</v>
      </c>
      <c r="H1615" s="31">
        <f t="shared" si="599"/>
        <v>0</v>
      </c>
    </row>
    <row r="1616" spans="1:8" outlineLevel="1" x14ac:dyDescent="0.25">
      <c r="A1616" s="20" t="s">
        <v>0</v>
      </c>
      <c r="B1616" s="38" t="str">
        <f>'Aggregated Ava Portfolio'!B156</f>
        <v>San Leandro Senior Community Center</v>
      </c>
      <c r="C1616" s="32" t="s">
        <v>121</v>
      </c>
      <c r="D1616" s="33">
        <f>SUM(D1596:D1615)</f>
        <v>0</v>
      </c>
      <c r="E1616" s="33">
        <f t="shared" ref="E1616" si="600">SUM(E1596:E1615)</f>
        <v>0</v>
      </c>
      <c r="F1616" s="33">
        <f t="shared" ref="F1616" si="601">SUM(F1596:F1615)</f>
        <v>0</v>
      </c>
      <c r="G1616" s="33">
        <f t="shared" ref="G1616" si="602">SUM(G1596:G1615)</f>
        <v>0</v>
      </c>
      <c r="H1616" s="33">
        <f>H1615</f>
        <v>0</v>
      </c>
    </row>
    <row r="1617" spans="2:8" outlineLevel="1" x14ac:dyDescent="0.25">
      <c r="B1617" s="41"/>
    </row>
    <row r="1618" spans="2:8" outlineLevel="1" x14ac:dyDescent="0.25">
      <c r="B1618" s="38"/>
      <c r="C1618" s="30" t="s">
        <v>115</v>
      </c>
      <c r="D1618" s="30" t="s">
        <v>116</v>
      </c>
      <c r="E1618" s="30" t="s">
        <v>117</v>
      </c>
      <c r="F1618" s="30" t="s">
        <v>118</v>
      </c>
      <c r="G1618" s="30" t="s">
        <v>119</v>
      </c>
      <c r="H1618" s="30" t="s">
        <v>120</v>
      </c>
    </row>
    <row r="1619" spans="2:8" outlineLevel="1" x14ac:dyDescent="0.25">
      <c r="C1619" s="20">
        <v>1</v>
      </c>
      <c r="D1619" s="44"/>
      <c r="E1619" s="44"/>
      <c r="F1619" s="44"/>
      <c r="G1619" s="31">
        <f>E1619-F1619-D1619</f>
        <v>0</v>
      </c>
      <c r="H1619" s="31">
        <f>G1619</f>
        <v>0</v>
      </c>
    </row>
    <row r="1620" spans="2:8" outlineLevel="1" x14ac:dyDescent="0.25">
      <c r="B1620" s="38"/>
      <c r="C1620" s="20">
        <v>2</v>
      </c>
      <c r="D1620" s="44"/>
      <c r="E1620" s="44"/>
      <c r="F1620" s="44"/>
      <c r="G1620" s="31">
        <f t="shared" ref="G1620:G1638" si="603">E1620-F1620-D1620</f>
        <v>0</v>
      </c>
      <c r="H1620" s="31">
        <f>G1620+H1619</f>
        <v>0</v>
      </c>
    </row>
    <row r="1621" spans="2:8" outlineLevel="1" x14ac:dyDescent="0.25">
      <c r="B1621" s="38"/>
      <c r="C1621" s="20">
        <v>3</v>
      </c>
      <c r="D1621" s="44"/>
      <c r="E1621" s="44"/>
      <c r="F1621" s="44"/>
      <c r="G1621" s="31">
        <f t="shared" si="603"/>
        <v>0</v>
      </c>
      <c r="H1621" s="31">
        <f t="shared" ref="H1621:H1638" si="604">G1621+H1620</f>
        <v>0</v>
      </c>
    </row>
    <row r="1622" spans="2:8" outlineLevel="1" x14ac:dyDescent="0.25">
      <c r="B1622" s="38"/>
      <c r="C1622" s="20">
        <v>4</v>
      </c>
      <c r="D1622" s="44"/>
      <c r="E1622" s="44"/>
      <c r="F1622" s="44"/>
      <c r="G1622" s="31">
        <f t="shared" si="603"/>
        <v>0</v>
      </c>
      <c r="H1622" s="31">
        <f t="shared" si="604"/>
        <v>0</v>
      </c>
    </row>
    <row r="1623" spans="2:8" outlineLevel="1" x14ac:dyDescent="0.25">
      <c r="B1623" s="38"/>
      <c r="C1623" s="20">
        <v>5</v>
      </c>
      <c r="D1623" s="44"/>
      <c r="E1623" s="44"/>
      <c r="F1623" s="44"/>
      <c r="G1623" s="31">
        <f t="shared" si="603"/>
        <v>0</v>
      </c>
      <c r="H1623" s="31">
        <f t="shared" si="604"/>
        <v>0</v>
      </c>
    </row>
    <row r="1624" spans="2:8" outlineLevel="1" x14ac:dyDescent="0.25">
      <c r="B1624" s="38"/>
      <c r="C1624" s="20">
        <v>6</v>
      </c>
      <c r="D1624" s="44"/>
      <c r="E1624" s="44"/>
      <c r="F1624" s="44"/>
      <c r="G1624" s="31">
        <f t="shared" si="603"/>
        <v>0</v>
      </c>
      <c r="H1624" s="31">
        <f t="shared" si="604"/>
        <v>0</v>
      </c>
    </row>
    <row r="1625" spans="2:8" outlineLevel="1" x14ac:dyDescent="0.25">
      <c r="B1625" s="38"/>
      <c r="C1625" s="20">
        <v>7</v>
      </c>
      <c r="D1625" s="44"/>
      <c r="E1625" s="44"/>
      <c r="F1625" s="44"/>
      <c r="G1625" s="31">
        <f t="shared" si="603"/>
        <v>0</v>
      </c>
      <c r="H1625" s="31">
        <f t="shared" si="604"/>
        <v>0</v>
      </c>
    </row>
    <row r="1626" spans="2:8" outlineLevel="1" x14ac:dyDescent="0.25">
      <c r="B1626" s="38"/>
      <c r="C1626" s="20">
        <v>8</v>
      </c>
      <c r="D1626" s="44"/>
      <c r="E1626" s="44"/>
      <c r="F1626" s="44"/>
      <c r="G1626" s="31">
        <f t="shared" si="603"/>
        <v>0</v>
      </c>
      <c r="H1626" s="31">
        <f t="shared" si="604"/>
        <v>0</v>
      </c>
    </row>
    <row r="1627" spans="2:8" outlineLevel="1" x14ac:dyDescent="0.25">
      <c r="B1627" s="38"/>
      <c r="C1627" s="20">
        <v>9</v>
      </c>
      <c r="D1627" s="44"/>
      <c r="E1627" s="44"/>
      <c r="F1627" s="44"/>
      <c r="G1627" s="31">
        <f t="shared" si="603"/>
        <v>0</v>
      </c>
      <c r="H1627" s="31">
        <f t="shared" si="604"/>
        <v>0</v>
      </c>
    </row>
    <row r="1628" spans="2:8" outlineLevel="1" x14ac:dyDescent="0.25">
      <c r="B1628" s="38"/>
      <c r="C1628" s="20">
        <v>10</v>
      </c>
      <c r="D1628" s="44"/>
      <c r="E1628" s="44"/>
      <c r="F1628" s="44"/>
      <c r="G1628" s="31">
        <f t="shared" si="603"/>
        <v>0</v>
      </c>
      <c r="H1628" s="31">
        <f t="shared" si="604"/>
        <v>0</v>
      </c>
    </row>
    <row r="1629" spans="2:8" outlineLevel="1" x14ac:dyDescent="0.25">
      <c r="B1629" s="38"/>
      <c r="C1629" s="20">
        <v>11</v>
      </c>
      <c r="D1629" s="44"/>
      <c r="E1629" s="44"/>
      <c r="F1629" s="44"/>
      <c r="G1629" s="31">
        <f t="shared" si="603"/>
        <v>0</v>
      </c>
      <c r="H1629" s="31">
        <f t="shared" si="604"/>
        <v>0</v>
      </c>
    </row>
    <row r="1630" spans="2:8" outlineLevel="1" x14ac:dyDescent="0.25">
      <c r="B1630" s="38"/>
      <c r="C1630" s="20">
        <v>12</v>
      </c>
      <c r="D1630" s="44"/>
      <c r="E1630" s="44"/>
      <c r="F1630" s="44"/>
      <c r="G1630" s="31">
        <f t="shared" si="603"/>
        <v>0</v>
      </c>
      <c r="H1630" s="31">
        <f t="shared" si="604"/>
        <v>0</v>
      </c>
    </row>
    <row r="1631" spans="2:8" outlineLevel="1" x14ac:dyDescent="0.25">
      <c r="B1631" s="38"/>
      <c r="C1631" s="20">
        <v>13</v>
      </c>
      <c r="D1631" s="44"/>
      <c r="E1631" s="44"/>
      <c r="F1631" s="44"/>
      <c r="G1631" s="31">
        <f t="shared" si="603"/>
        <v>0</v>
      </c>
      <c r="H1631" s="31">
        <f t="shared" si="604"/>
        <v>0</v>
      </c>
    </row>
    <row r="1632" spans="2:8" outlineLevel="1" x14ac:dyDescent="0.25">
      <c r="B1632" s="38"/>
      <c r="C1632" s="20">
        <v>14</v>
      </c>
      <c r="D1632" s="44"/>
      <c r="E1632" s="44"/>
      <c r="F1632" s="44"/>
      <c r="G1632" s="31">
        <f t="shared" si="603"/>
        <v>0</v>
      </c>
      <c r="H1632" s="31">
        <f t="shared" si="604"/>
        <v>0</v>
      </c>
    </row>
    <row r="1633" spans="1:8" outlineLevel="1" x14ac:dyDescent="0.25">
      <c r="B1633" s="38"/>
      <c r="C1633" s="20">
        <v>15</v>
      </c>
      <c r="D1633" s="44"/>
      <c r="E1633" s="44"/>
      <c r="F1633" s="44"/>
      <c r="G1633" s="31">
        <f t="shared" si="603"/>
        <v>0</v>
      </c>
      <c r="H1633" s="31">
        <f t="shared" si="604"/>
        <v>0</v>
      </c>
    </row>
    <row r="1634" spans="1:8" outlineLevel="1" x14ac:dyDescent="0.25">
      <c r="B1634" s="38"/>
      <c r="C1634" s="20">
        <v>16</v>
      </c>
      <c r="D1634" s="44"/>
      <c r="E1634" s="44"/>
      <c r="F1634" s="44"/>
      <c r="G1634" s="31">
        <f t="shared" si="603"/>
        <v>0</v>
      </c>
      <c r="H1634" s="31">
        <f t="shared" si="604"/>
        <v>0</v>
      </c>
    </row>
    <row r="1635" spans="1:8" outlineLevel="1" x14ac:dyDescent="0.25">
      <c r="B1635" s="38"/>
      <c r="C1635" s="20">
        <v>17</v>
      </c>
      <c r="D1635" s="44"/>
      <c r="E1635" s="44"/>
      <c r="F1635" s="44"/>
      <c r="G1635" s="31">
        <f t="shared" si="603"/>
        <v>0</v>
      </c>
      <c r="H1635" s="31">
        <f t="shared" si="604"/>
        <v>0</v>
      </c>
    </row>
    <row r="1636" spans="1:8" outlineLevel="1" x14ac:dyDescent="0.25">
      <c r="B1636" s="38"/>
      <c r="C1636" s="20">
        <v>18</v>
      </c>
      <c r="D1636" s="44"/>
      <c r="E1636" s="44"/>
      <c r="F1636" s="44"/>
      <c r="G1636" s="31">
        <f t="shared" si="603"/>
        <v>0</v>
      </c>
      <c r="H1636" s="31">
        <f t="shared" si="604"/>
        <v>0</v>
      </c>
    </row>
    <row r="1637" spans="1:8" outlineLevel="1" x14ac:dyDescent="0.25">
      <c r="B1637" s="38"/>
      <c r="C1637" s="20">
        <v>19</v>
      </c>
      <c r="D1637" s="44"/>
      <c r="E1637" s="44"/>
      <c r="F1637" s="44"/>
      <c r="G1637" s="31">
        <f t="shared" si="603"/>
        <v>0</v>
      </c>
      <c r="H1637" s="31">
        <f t="shared" si="604"/>
        <v>0</v>
      </c>
    </row>
    <row r="1638" spans="1:8" outlineLevel="1" x14ac:dyDescent="0.25">
      <c r="B1638" s="38"/>
      <c r="C1638" s="20">
        <v>20</v>
      </c>
      <c r="D1638" s="44"/>
      <c r="E1638" s="44"/>
      <c r="F1638" s="44"/>
      <c r="G1638" s="31">
        <f t="shared" si="603"/>
        <v>0</v>
      </c>
      <c r="H1638" s="31">
        <f t="shared" si="604"/>
        <v>0</v>
      </c>
    </row>
    <row r="1639" spans="1:8" outlineLevel="1" x14ac:dyDescent="0.25">
      <c r="A1639" s="20" t="s">
        <v>0</v>
      </c>
      <c r="B1639" s="38" t="str">
        <f>'Aggregated Ava Portfolio'!B157</f>
        <v>San Leandro City Hall</v>
      </c>
      <c r="C1639" s="32" t="s">
        <v>121</v>
      </c>
      <c r="D1639" s="33">
        <f>SUM(D1619:D1638)</f>
        <v>0</v>
      </c>
      <c r="E1639" s="33">
        <f t="shared" ref="E1639:G1639" si="605">SUM(E1619:E1638)</f>
        <v>0</v>
      </c>
      <c r="F1639" s="33">
        <f t="shared" si="605"/>
        <v>0</v>
      </c>
      <c r="G1639" s="33">
        <f t="shared" si="605"/>
        <v>0</v>
      </c>
      <c r="H1639" s="33">
        <f>H1638</f>
        <v>0</v>
      </c>
    </row>
    <row r="1640" spans="1:8" outlineLevel="1" x14ac:dyDescent="0.25">
      <c r="B1640" s="41"/>
    </row>
    <row r="1641" spans="1:8" outlineLevel="1" x14ac:dyDescent="0.25">
      <c r="B1641" s="38"/>
      <c r="C1641" s="30" t="s">
        <v>115</v>
      </c>
      <c r="D1641" s="30" t="s">
        <v>116</v>
      </c>
      <c r="E1641" s="30" t="s">
        <v>117</v>
      </c>
      <c r="F1641" s="30" t="s">
        <v>118</v>
      </c>
      <c r="G1641" s="30" t="s">
        <v>119</v>
      </c>
      <c r="H1641" s="30" t="s">
        <v>120</v>
      </c>
    </row>
    <row r="1642" spans="1:8" outlineLevel="1" x14ac:dyDescent="0.25">
      <c r="C1642" s="20">
        <v>1</v>
      </c>
      <c r="D1642" s="44"/>
      <c r="E1642" s="44"/>
      <c r="F1642" s="44"/>
      <c r="G1642" s="31">
        <f>E1642-F1642-D1642</f>
        <v>0</v>
      </c>
      <c r="H1642" s="31">
        <f>G1642</f>
        <v>0</v>
      </c>
    </row>
    <row r="1643" spans="1:8" outlineLevel="1" x14ac:dyDescent="0.25">
      <c r="B1643" s="4"/>
      <c r="C1643" s="20">
        <v>2</v>
      </c>
      <c r="D1643" s="44"/>
      <c r="E1643" s="44"/>
      <c r="F1643" s="44"/>
      <c r="G1643" s="31">
        <f t="shared" ref="G1643:G1661" si="606">E1643-F1643-D1643</f>
        <v>0</v>
      </c>
      <c r="H1643" s="31">
        <f>G1643+H1642</f>
        <v>0</v>
      </c>
    </row>
    <row r="1644" spans="1:8" outlineLevel="1" x14ac:dyDescent="0.25">
      <c r="B1644" s="4"/>
      <c r="C1644" s="20">
        <v>3</v>
      </c>
      <c r="D1644" s="44"/>
      <c r="E1644" s="44"/>
      <c r="F1644" s="44"/>
      <c r="G1644" s="31">
        <f t="shared" si="606"/>
        <v>0</v>
      </c>
      <c r="H1644" s="31">
        <f t="shared" ref="H1644:H1661" si="607">G1644+H1643</f>
        <v>0</v>
      </c>
    </row>
    <row r="1645" spans="1:8" outlineLevel="1" x14ac:dyDescent="0.25">
      <c r="B1645" s="4"/>
      <c r="C1645" s="20">
        <v>4</v>
      </c>
      <c r="D1645" s="44"/>
      <c r="E1645" s="44"/>
      <c r="F1645" s="44"/>
      <c r="G1645" s="31">
        <f t="shared" si="606"/>
        <v>0</v>
      </c>
      <c r="H1645" s="31">
        <f t="shared" si="607"/>
        <v>0</v>
      </c>
    </row>
    <row r="1646" spans="1:8" outlineLevel="1" x14ac:dyDescent="0.25">
      <c r="B1646" s="4"/>
      <c r="C1646" s="20">
        <v>5</v>
      </c>
      <c r="D1646" s="44"/>
      <c r="E1646" s="44"/>
      <c r="F1646" s="44"/>
      <c r="G1646" s="31">
        <f t="shared" si="606"/>
        <v>0</v>
      </c>
      <c r="H1646" s="31">
        <f t="shared" si="607"/>
        <v>0</v>
      </c>
    </row>
    <row r="1647" spans="1:8" outlineLevel="1" x14ac:dyDescent="0.25">
      <c r="B1647" s="4"/>
      <c r="C1647" s="20">
        <v>6</v>
      </c>
      <c r="D1647" s="44"/>
      <c r="E1647" s="44"/>
      <c r="F1647" s="44"/>
      <c r="G1647" s="31">
        <f t="shared" si="606"/>
        <v>0</v>
      </c>
      <c r="H1647" s="31">
        <f t="shared" si="607"/>
        <v>0</v>
      </c>
    </row>
    <row r="1648" spans="1:8" outlineLevel="1" x14ac:dyDescent="0.25">
      <c r="B1648" s="4"/>
      <c r="C1648" s="20">
        <v>7</v>
      </c>
      <c r="D1648" s="44"/>
      <c r="E1648" s="44"/>
      <c r="F1648" s="44"/>
      <c r="G1648" s="31">
        <f t="shared" si="606"/>
        <v>0</v>
      </c>
      <c r="H1648" s="31">
        <f t="shared" si="607"/>
        <v>0</v>
      </c>
    </row>
    <row r="1649" spans="1:8" outlineLevel="1" x14ac:dyDescent="0.25">
      <c r="B1649" s="4"/>
      <c r="C1649" s="20">
        <v>8</v>
      </c>
      <c r="D1649" s="44"/>
      <c r="E1649" s="44"/>
      <c r="F1649" s="44"/>
      <c r="G1649" s="31">
        <f t="shared" si="606"/>
        <v>0</v>
      </c>
      <c r="H1649" s="31">
        <f t="shared" si="607"/>
        <v>0</v>
      </c>
    </row>
    <row r="1650" spans="1:8" outlineLevel="1" x14ac:dyDescent="0.25">
      <c r="B1650" s="4"/>
      <c r="C1650" s="20">
        <v>9</v>
      </c>
      <c r="D1650" s="44"/>
      <c r="E1650" s="44"/>
      <c r="F1650" s="44"/>
      <c r="G1650" s="31">
        <f t="shared" si="606"/>
        <v>0</v>
      </c>
      <c r="H1650" s="31">
        <f t="shared" si="607"/>
        <v>0</v>
      </c>
    </row>
    <row r="1651" spans="1:8" outlineLevel="1" x14ac:dyDescent="0.25">
      <c r="B1651" s="4"/>
      <c r="C1651" s="20">
        <v>10</v>
      </c>
      <c r="D1651" s="44"/>
      <c r="E1651" s="44"/>
      <c r="F1651" s="44"/>
      <c r="G1651" s="31">
        <f t="shared" si="606"/>
        <v>0</v>
      </c>
      <c r="H1651" s="31">
        <f t="shared" si="607"/>
        <v>0</v>
      </c>
    </row>
    <row r="1652" spans="1:8" outlineLevel="1" x14ac:dyDescent="0.25">
      <c r="B1652" s="4"/>
      <c r="C1652" s="20">
        <v>11</v>
      </c>
      <c r="D1652" s="44"/>
      <c r="E1652" s="44"/>
      <c r="F1652" s="44"/>
      <c r="G1652" s="31">
        <f t="shared" si="606"/>
        <v>0</v>
      </c>
      <c r="H1652" s="31">
        <f t="shared" si="607"/>
        <v>0</v>
      </c>
    </row>
    <row r="1653" spans="1:8" outlineLevel="1" x14ac:dyDescent="0.25">
      <c r="B1653" s="4"/>
      <c r="C1653" s="20">
        <v>12</v>
      </c>
      <c r="D1653" s="44"/>
      <c r="E1653" s="44"/>
      <c r="F1653" s="44"/>
      <c r="G1653" s="31">
        <f t="shared" si="606"/>
        <v>0</v>
      </c>
      <c r="H1653" s="31">
        <f t="shared" si="607"/>
        <v>0</v>
      </c>
    </row>
    <row r="1654" spans="1:8" outlineLevel="1" x14ac:dyDescent="0.25">
      <c r="B1654" s="4"/>
      <c r="C1654" s="20">
        <v>13</v>
      </c>
      <c r="D1654" s="44"/>
      <c r="E1654" s="44"/>
      <c r="F1654" s="44"/>
      <c r="G1654" s="31">
        <f t="shared" si="606"/>
        <v>0</v>
      </c>
      <c r="H1654" s="31">
        <f t="shared" si="607"/>
        <v>0</v>
      </c>
    </row>
    <row r="1655" spans="1:8" outlineLevel="1" x14ac:dyDescent="0.25">
      <c r="B1655" s="4"/>
      <c r="C1655" s="20">
        <v>14</v>
      </c>
      <c r="D1655" s="44"/>
      <c r="E1655" s="44"/>
      <c r="F1655" s="44"/>
      <c r="G1655" s="31">
        <f t="shared" si="606"/>
        <v>0</v>
      </c>
      <c r="H1655" s="31">
        <f t="shared" si="607"/>
        <v>0</v>
      </c>
    </row>
    <row r="1656" spans="1:8" outlineLevel="1" x14ac:dyDescent="0.25">
      <c r="B1656" s="4"/>
      <c r="C1656" s="20">
        <v>15</v>
      </c>
      <c r="D1656" s="44"/>
      <c r="E1656" s="44"/>
      <c r="F1656" s="44"/>
      <c r="G1656" s="31">
        <f t="shared" si="606"/>
        <v>0</v>
      </c>
      <c r="H1656" s="31">
        <f t="shared" si="607"/>
        <v>0</v>
      </c>
    </row>
    <row r="1657" spans="1:8" outlineLevel="1" x14ac:dyDescent="0.25">
      <c r="B1657" s="4"/>
      <c r="C1657" s="20">
        <v>16</v>
      </c>
      <c r="D1657" s="44"/>
      <c r="E1657" s="44"/>
      <c r="F1657" s="44"/>
      <c r="G1657" s="31">
        <f t="shared" si="606"/>
        <v>0</v>
      </c>
      <c r="H1657" s="31">
        <f t="shared" si="607"/>
        <v>0</v>
      </c>
    </row>
    <row r="1658" spans="1:8" outlineLevel="1" x14ac:dyDescent="0.25">
      <c r="B1658" s="4"/>
      <c r="C1658" s="20">
        <v>17</v>
      </c>
      <c r="D1658" s="44"/>
      <c r="E1658" s="44"/>
      <c r="F1658" s="44"/>
      <c r="G1658" s="31">
        <f t="shared" si="606"/>
        <v>0</v>
      </c>
      <c r="H1658" s="31">
        <f t="shared" si="607"/>
        <v>0</v>
      </c>
    </row>
    <row r="1659" spans="1:8" outlineLevel="1" x14ac:dyDescent="0.25">
      <c r="B1659" s="4"/>
      <c r="C1659" s="20">
        <v>18</v>
      </c>
      <c r="D1659" s="44"/>
      <c r="E1659" s="44"/>
      <c r="F1659" s="44"/>
      <c r="G1659" s="31">
        <f t="shared" si="606"/>
        <v>0</v>
      </c>
      <c r="H1659" s="31">
        <f t="shared" si="607"/>
        <v>0</v>
      </c>
    </row>
    <row r="1660" spans="1:8" outlineLevel="1" x14ac:dyDescent="0.25">
      <c r="B1660" s="4"/>
      <c r="C1660" s="20">
        <v>19</v>
      </c>
      <c r="D1660" s="44"/>
      <c r="E1660" s="44"/>
      <c r="F1660" s="44"/>
      <c r="G1660" s="31">
        <f t="shared" si="606"/>
        <v>0</v>
      </c>
      <c r="H1660" s="31">
        <f t="shared" si="607"/>
        <v>0</v>
      </c>
    </row>
    <row r="1661" spans="1:8" outlineLevel="1" x14ac:dyDescent="0.25">
      <c r="B1661" s="4"/>
      <c r="C1661" s="20">
        <v>20</v>
      </c>
      <c r="D1661" s="44"/>
      <c r="E1661" s="44"/>
      <c r="F1661" s="44"/>
      <c r="G1661" s="31">
        <f t="shared" si="606"/>
        <v>0</v>
      </c>
      <c r="H1661" s="31">
        <f t="shared" si="607"/>
        <v>0</v>
      </c>
    </row>
    <row r="1662" spans="1:8" outlineLevel="1" x14ac:dyDescent="0.25">
      <c r="A1662" s="20" t="s">
        <v>0</v>
      </c>
      <c r="B1662" s="38" t="str">
        <f>'Aggregated Ava Portfolio'!B158</f>
        <v>San Leandro Police Headquarters</v>
      </c>
      <c r="C1662" s="32" t="s">
        <v>121</v>
      </c>
      <c r="D1662" s="33">
        <f>SUM(D1642:D1661)</f>
        <v>0</v>
      </c>
      <c r="E1662" s="33">
        <f t="shared" ref="E1662:G1662" si="608">SUM(E1642:E1661)</f>
        <v>0</v>
      </c>
      <c r="F1662" s="33">
        <f t="shared" si="608"/>
        <v>0</v>
      </c>
      <c r="G1662" s="33">
        <f t="shared" si="608"/>
        <v>0</v>
      </c>
      <c r="H1662" s="33">
        <f>H1661</f>
        <v>0</v>
      </c>
    </row>
    <row r="1663" spans="1:8" outlineLevel="1" x14ac:dyDescent="0.25"/>
    <row r="1664" spans="1:8" outlineLevel="1" x14ac:dyDescent="0.25">
      <c r="B1664" s="38"/>
      <c r="C1664" s="30" t="s">
        <v>115</v>
      </c>
      <c r="D1664" s="30" t="s">
        <v>116</v>
      </c>
      <c r="E1664" s="30" t="s">
        <v>117</v>
      </c>
      <c r="F1664" s="30" t="s">
        <v>118</v>
      </c>
      <c r="G1664" s="30" t="s">
        <v>119</v>
      </c>
      <c r="H1664" s="30" t="s">
        <v>120</v>
      </c>
    </row>
    <row r="1665" spans="2:8" outlineLevel="1" x14ac:dyDescent="0.25">
      <c r="C1665" s="20">
        <v>1</v>
      </c>
      <c r="D1665" s="44"/>
      <c r="E1665" s="44"/>
      <c r="F1665" s="44"/>
      <c r="G1665" s="31">
        <f>E1665-F1665-D1665</f>
        <v>0</v>
      </c>
      <c r="H1665" s="31">
        <f>G1665</f>
        <v>0</v>
      </c>
    </row>
    <row r="1666" spans="2:8" outlineLevel="1" x14ac:dyDescent="0.25">
      <c r="B1666" s="38"/>
      <c r="C1666" s="20">
        <v>2</v>
      </c>
      <c r="D1666" s="44"/>
      <c r="E1666" s="44"/>
      <c r="F1666" s="44"/>
      <c r="G1666" s="31">
        <f t="shared" ref="G1666:G1684" si="609">E1666-F1666-D1666</f>
        <v>0</v>
      </c>
      <c r="H1666" s="31">
        <f>G1666+H1665</f>
        <v>0</v>
      </c>
    </row>
    <row r="1667" spans="2:8" outlineLevel="1" x14ac:dyDescent="0.25">
      <c r="B1667" s="38"/>
      <c r="C1667" s="20">
        <v>3</v>
      </c>
      <c r="D1667" s="44"/>
      <c r="E1667" s="44"/>
      <c r="F1667" s="44"/>
      <c r="G1667" s="31">
        <f t="shared" si="609"/>
        <v>0</v>
      </c>
      <c r="H1667" s="31">
        <f t="shared" ref="H1667:H1684" si="610">G1667+H1666</f>
        <v>0</v>
      </c>
    </row>
    <row r="1668" spans="2:8" outlineLevel="1" x14ac:dyDescent="0.25">
      <c r="B1668" s="38"/>
      <c r="C1668" s="20">
        <v>4</v>
      </c>
      <c r="D1668" s="44"/>
      <c r="E1668" s="44"/>
      <c r="F1668" s="44"/>
      <c r="G1668" s="31">
        <f t="shared" si="609"/>
        <v>0</v>
      </c>
      <c r="H1668" s="31">
        <f t="shared" si="610"/>
        <v>0</v>
      </c>
    </row>
    <row r="1669" spans="2:8" outlineLevel="1" x14ac:dyDescent="0.25">
      <c r="B1669" s="38"/>
      <c r="C1669" s="20">
        <v>5</v>
      </c>
      <c r="D1669" s="44"/>
      <c r="E1669" s="44"/>
      <c r="F1669" s="44"/>
      <c r="G1669" s="31">
        <f t="shared" si="609"/>
        <v>0</v>
      </c>
      <c r="H1669" s="31">
        <f t="shared" si="610"/>
        <v>0</v>
      </c>
    </row>
    <row r="1670" spans="2:8" outlineLevel="1" x14ac:dyDescent="0.25">
      <c r="B1670" s="38"/>
      <c r="C1670" s="20">
        <v>6</v>
      </c>
      <c r="D1670" s="44"/>
      <c r="E1670" s="44"/>
      <c r="F1670" s="44"/>
      <c r="G1670" s="31">
        <f t="shared" si="609"/>
        <v>0</v>
      </c>
      <c r="H1670" s="31">
        <f t="shared" si="610"/>
        <v>0</v>
      </c>
    </row>
    <row r="1671" spans="2:8" outlineLevel="1" x14ac:dyDescent="0.25">
      <c r="B1671" s="38"/>
      <c r="C1671" s="20">
        <v>7</v>
      </c>
      <c r="D1671" s="44"/>
      <c r="E1671" s="44"/>
      <c r="F1671" s="44"/>
      <c r="G1671" s="31">
        <f t="shared" si="609"/>
        <v>0</v>
      </c>
      <c r="H1671" s="31">
        <f t="shared" si="610"/>
        <v>0</v>
      </c>
    </row>
    <row r="1672" spans="2:8" outlineLevel="1" x14ac:dyDescent="0.25">
      <c r="B1672" s="38"/>
      <c r="C1672" s="20">
        <v>8</v>
      </c>
      <c r="D1672" s="44"/>
      <c r="E1672" s="44"/>
      <c r="F1672" s="44"/>
      <c r="G1672" s="31">
        <f t="shared" si="609"/>
        <v>0</v>
      </c>
      <c r="H1672" s="31">
        <f t="shared" si="610"/>
        <v>0</v>
      </c>
    </row>
    <row r="1673" spans="2:8" outlineLevel="1" x14ac:dyDescent="0.25">
      <c r="B1673" s="38"/>
      <c r="C1673" s="20">
        <v>9</v>
      </c>
      <c r="D1673" s="44"/>
      <c r="E1673" s="44"/>
      <c r="F1673" s="44"/>
      <c r="G1673" s="31">
        <f t="shared" si="609"/>
        <v>0</v>
      </c>
      <c r="H1673" s="31">
        <f t="shared" si="610"/>
        <v>0</v>
      </c>
    </row>
    <row r="1674" spans="2:8" outlineLevel="1" x14ac:dyDescent="0.25">
      <c r="B1674" s="38"/>
      <c r="C1674" s="20">
        <v>10</v>
      </c>
      <c r="D1674" s="44"/>
      <c r="E1674" s="44"/>
      <c r="F1674" s="44"/>
      <c r="G1674" s="31">
        <f t="shared" si="609"/>
        <v>0</v>
      </c>
      <c r="H1674" s="31">
        <f t="shared" si="610"/>
        <v>0</v>
      </c>
    </row>
    <row r="1675" spans="2:8" outlineLevel="1" x14ac:dyDescent="0.25">
      <c r="B1675" s="38"/>
      <c r="C1675" s="20">
        <v>11</v>
      </c>
      <c r="D1675" s="44"/>
      <c r="E1675" s="44"/>
      <c r="F1675" s="44"/>
      <c r="G1675" s="31">
        <f t="shared" si="609"/>
        <v>0</v>
      </c>
      <c r="H1675" s="31">
        <f t="shared" si="610"/>
        <v>0</v>
      </c>
    </row>
    <row r="1676" spans="2:8" outlineLevel="1" x14ac:dyDescent="0.25">
      <c r="B1676" s="38"/>
      <c r="C1676" s="20">
        <v>12</v>
      </c>
      <c r="D1676" s="44"/>
      <c r="E1676" s="44"/>
      <c r="F1676" s="44"/>
      <c r="G1676" s="31">
        <f t="shared" si="609"/>
        <v>0</v>
      </c>
      <c r="H1676" s="31">
        <f t="shared" si="610"/>
        <v>0</v>
      </c>
    </row>
    <row r="1677" spans="2:8" outlineLevel="1" x14ac:dyDescent="0.25">
      <c r="B1677" s="38"/>
      <c r="C1677" s="20">
        <v>13</v>
      </c>
      <c r="D1677" s="44"/>
      <c r="E1677" s="44"/>
      <c r="F1677" s="44"/>
      <c r="G1677" s="31">
        <f t="shared" si="609"/>
        <v>0</v>
      </c>
      <c r="H1677" s="31">
        <f t="shared" si="610"/>
        <v>0</v>
      </c>
    </row>
    <row r="1678" spans="2:8" outlineLevel="1" x14ac:dyDescent="0.25">
      <c r="B1678" s="38"/>
      <c r="C1678" s="20">
        <v>14</v>
      </c>
      <c r="D1678" s="44"/>
      <c r="E1678" s="44"/>
      <c r="F1678" s="44"/>
      <c r="G1678" s="31">
        <f t="shared" si="609"/>
        <v>0</v>
      </c>
      <c r="H1678" s="31">
        <f t="shared" si="610"/>
        <v>0</v>
      </c>
    </row>
    <row r="1679" spans="2:8" outlineLevel="1" x14ac:dyDescent="0.25">
      <c r="B1679" s="38"/>
      <c r="C1679" s="20">
        <v>15</v>
      </c>
      <c r="D1679" s="44"/>
      <c r="E1679" s="44"/>
      <c r="F1679" s="44"/>
      <c r="G1679" s="31">
        <f t="shared" si="609"/>
        <v>0</v>
      </c>
      <c r="H1679" s="31">
        <f t="shared" si="610"/>
        <v>0</v>
      </c>
    </row>
    <row r="1680" spans="2:8" outlineLevel="1" x14ac:dyDescent="0.25">
      <c r="B1680" s="38"/>
      <c r="C1680" s="20">
        <v>16</v>
      </c>
      <c r="D1680" s="44"/>
      <c r="E1680" s="44"/>
      <c r="F1680" s="44"/>
      <c r="G1680" s="31">
        <f t="shared" si="609"/>
        <v>0</v>
      </c>
      <c r="H1680" s="31">
        <f t="shared" si="610"/>
        <v>0</v>
      </c>
    </row>
    <row r="1681" spans="1:8" outlineLevel="1" x14ac:dyDescent="0.25">
      <c r="B1681" s="38"/>
      <c r="C1681" s="20">
        <v>17</v>
      </c>
      <c r="D1681" s="44"/>
      <c r="E1681" s="44"/>
      <c r="F1681" s="44"/>
      <c r="G1681" s="31">
        <f t="shared" si="609"/>
        <v>0</v>
      </c>
      <c r="H1681" s="31">
        <f t="shared" si="610"/>
        <v>0</v>
      </c>
    </row>
    <row r="1682" spans="1:8" outlineLevel="1" x14ac:dyDescent="0.25">
      <c r="B1682" s="38"/>
      <c r="C1682" s="20">
        <v>18</v>
      </c>
      <c r="D1682" s="44"/>
      <c r="E1682" s="44"/>
      <c r="F1682" s="44"/>
      <c r="G1682" s="31">
        <f t="shared" si="609"/>
        <v>0</v>
      </c>
      <c r="H1682" s="31">
        <f t="shared" si="610"/>
        <v>0</v>
      </c>
    </row>
    <row r="1683" spans="1:8" outlineLevel="1" x14ac:dyDescent="0.25">
      <c r="B1683" s="38"/>
      <c r="C1683" s="20">
        <v>19</v>
      </c>
      <c r="D1683" s="44"/>
      <c r="E1683" s="44"/>
      <c r="F1683" s="44"/>
      <c r="G1683" s="31">
        <f t="shared" si="609"/>
        <v>0</v>
      </c>
      <c r="H1683" s="31">
        <f t="shared" si="610"/>
        <v>0</v>
      </c>
    </row>
    <row r="1684" spans="1:8" outlineLevel="1" x14ac:dyDescent="0.25">
      <c r="B1684" s="38"/>
      <c r="C1684" s="20">
        <v>20</v>
      </c>
      <c r="D1684" s="44"/>
      <c r="E1684" s="44"/>
      <c r="F1684" s="44"/>
      <c r="G1684" s="31">
        <f t="shared" si="609"/>
        <v>0</v>
      </c>
      <c r="H1684" s="31">
        <f t="shared" si="610"/>
        <v>0</v>
      </c>
    </row>
    <row r="1685" spans="1:8" outlineLevel="1" x14ac:dyDescent="0.25">
      <c r="A1685" s="20" t="s">
        <v>0</v>
      </c>
      <c r="B1685" s="38" t="str">
        <f>'Aggregated Ava Portfolio'!B159</f>
        <v>San Leandro Main Library</v>
      </c>
      <c r="C1685" s="32" t="s">
        <v>121</v>
      </c>
      <c r="D1685" s="33">
        <f>SUM(D1665:D1684)</f>
        <v>0</v>
      </c>
      <c r="E1685" s="33">
        <f t="shared" ref="E1685:G1685" si="611">SUM(E1665:E1684)</f>
        <v>0</v>
      </c>
      <c r="F1685" s="33">
        <f t="shared" si="611"/>
        <v>0</v>
      </c>
      <c r="G1685" s="33">
        <f t="shared" si="611"/>
        <v>0</v>
      </c>
      <c r="H1685" s="33">
        <f>H1684</f>
        <v>0</v>
      </c>
    </row>
    <row r="1686" spans="1:8" outlineLevel="1" x14ac:dyDescent="0.25">
      <c r="B1686" s="41"/>
    </row>
    <row r="1687" spans="1:8" outlineLevel="1" x14ac:dyDescent="0.25">
      <c r="B1687" s="38"/>
      <c r="C1687" s="30" t="s">
        <v>115</v>
      </c>
      <c r="D1687" s="30" t="s">
        <v>116</v>
      </c>
      <c r="E1687" s="30" t="s">
        <v>117</v>
      </c>
      <c r="F1687" s="30" t="s">
        <v>118</v>
      </c>
      <c r="G1687" s="30" t="s">
        <v>119</v>
      </c>
      <c r="H1687" s="30" t="s">
        <v>120</v>
      </c>
    </row>
    <row r="1688" spans="1:8" outlineLevel="1" x14ac:dyDescent="0.25">
      <c r="C1688" s="20">
        <v>1</v>
      </c>
      <c r="D1688" s="44"/>
      <c r="E1688" s="44"/>
      <c r="F1688" s="44"/>
      <c r="G1688" s="31">
        <f>E1688-F1688-D1688</f>
        <v>0</v>
      </c>
      <c r="H1688" s="31">
        <f>G1688</f>
        <v>0</v>
      </c>
    </row>
    <row r="1689" spans="1:8" outlineLevel="1" x14ac:dyDescent="0.25">
      <c r="B1689" s="38"/>
      <c r="C1689" s="20">
        <v>2</v>
      </c>
      <c r="D1689" s="44"/>
      <c r="E1689" s="44"/>
      <c r="F1689" s="44"/>
      <c r="G1689" s="31">
        <f t="shared" ref="G1689:G1707" si="612">E1689-F1689-D1689</f>
        <v>0</v>
      </c>
      <c r="H1689" s="31">
        <f>G1689+H1688</f>
        <v>0</v>
      </c>
    </row>
    <row r="1690" spans="1:8" outlineLevel="1" x14ac:dyDescent="0.25">
      <c r="B1690" s="38"/>
      <c r="C1690" s="20">
        <v>3</v>
      </c>
      <c r="D1690" s="44"/>
      <c r="E1690" s="44"/>
      <c r="F1690" s="44"/>
      <c r="G1690" s="31">
        <f t="shared" si="612"/>
        <v>0</v>
      </c>
      <c r="H1690" s="31">
        <f t="shared" ref="H1690:H1707" si="613">G1690+H1689</f>
        <v>0</v>
      </c>
    </row>
    <row r="1691" spans="1:8" outlineLevel="1" x14ac:dyDescent="0.25">
      <c r="B1691" s="38"/>
      <c r="C1691" s="20">
        <v>4</v>
      </c>
      <c r="D1691" s="44"/>
      <c r="E1691" s="44"/>
      <c r="F1691" s="44"/>
      <c r="G1691" s="31">
        <f t="shared" si="612"/>
        <v>0</v>
      </c>
      <c r="H1691" s="31">
        <f t="shared" si="613"/>
        <v>0</v>
      </c>
    </row>
    <row r="1692" spans="1:8" outlineLevel="1" x14ac:dyDescent="0.25">
      <c r="B1692" s="38"/>
      <c r="C1692" s="20">
        <v>5</v>
      </c>
      <c r="D1692" s="44"/>
      <c r="E1692" s="44"/>
      <c r="F1692" s="44"/>
      <c r="G1692" s="31">
        <f t="shared" si="612"/>
        <v>0</v>
      </c>
      <c r="H1692" s="31">
        <f t="shared" si="613"/>
        <v>0</v>
      </c>
    </row>
    <row r="1693" spans="1:8" outlineLevel="1" x14ac:dyDescent="0.25">
      <c r="B1693" s="38"/>
      <c r="C1693" s="20">
        <v>6</v>
      </c>
      <c r="D1693" s="44"/>
      <c r="E1693" s="44"/>
      <c r="F1693" s="44"/>
      <c r="G1693" s="31">
        <f t="shared" si="612"/>
        <v>0</v>
      </c>
      <c r="H1693" s="31">
        <f t="shared" si="613"/>
        <v>0</v>
      </c>
    </row>
    <row r="1694" spans="1:8" outlineLevel="1" x14ac:dyDescent="0.25">
      <c r="B1694" s="38"/>
      <c r="C1694" s="20">
        <v>7</v>
      </c>
      <c r="D1694" s="44"/>
      <c r="E1694" s="44"/>
      <c r="F1694" s="44"/>
      <c r="G1694" s="31">
        <f t="shared" si="612"/>
        <v>0</v>
      </c>
      <c r="H1694" s="31">
        <f t="shared" si="613"/>
        <v>0</v>
      </c>
    </row>
    <row r="1695" spans="1:8" outlineLevel="1" x14ac:dyDescent="0.25">
      <c r="B1695" s="38"/>
      <c r="C1695" s="20">
        <v>8</v>
      </c>
      <c r="D1695" s="44"/>
      <c r="E1695" s="44"/>
      <c r="F1695" s="44"/>
      <c r="G1695" s="31">
        <f t="shared" si="612"/>
        <v>0</v>
      </c>
      <c r="H1695" s="31">
        <f t="shared" si="613"/>
        <v>0</v>
      </c>
    </row>
    <row r="1696" spans="1:8" outlineLevel="1" x14ac:dyDescent="0.25">
      <c r="B1696" s="38"/>
      <c r="C1696" s="20">
        <v>9</v>
      </c>
      <c r="D1696" s="44"/>
      <c r="E1696" s="44"/>
      <c r="F1696" s="44"/>
      <c r="G1696" s="31">
        <f t="shared" si="612"/>
        <v>0</v>
      </c>
      <c r="H1696" s="31">
        <f t="shared" si="613"/>
        <v>0</v>
      </c>
    </row>
    <row r="1697" spans="1:8" outlineLevel="1" x14ac:dyDescent="0.25">
      <c r="B1697" s="38"/>
      <c r="C1697" s="20">
        <v>10</v>
      </c>
      <c r="D1697" s="44"/>
      <c r="E1697" s="44"/>
      <c r="F1697" s="44"/>
      <c r="G1697" s="31">
        <f t="shared" si="612"/>
        <v>0</v>
      </c>
      <c r="H1697" s="31">
        <f t="shared" si="613"/>
        <v>0</v>
      </c>
    </row>
    <row r="1698" spans="1:8" outlineLevel="1" x14ac:dyDescent="0.25">
      <c r="B1698" s="38"/>
      <c r="C1698" s="20">
        <v>11</v>
      </c>
      <c r="D1698" s="44"/>
      <c r="E1698" s="44"/>
      <c r="F1698" s="44"/>
      <c r="G1698" s="31">
        <f t="shared" si="612"/>
        <v>0</v>
      </c>
      <c r="H1698" s="31">
        <f t="shared" si="613"/>
        <v>0</v>
      </c>
    </row>
    <row r="1699" spans="1:8" outlineLevel="1" x14ac:dyDescent="0.25">
      <c r="B1699" s="38"/>
      <c r="C1699" s="20">
        <v>12</v>
      </c>
      <c r="D1699" s="44"/>
      <c r="E1699" s="44"/>
      <c r="F1699" s="44"/>
      <c r="G1699" s="31">
        <f t="shared" si="612"/>
        <v>0</v>
      </c>
      <c r="H1699" s="31">
        <f t="shared" si="613"/>
        <v>0</v>
      </c>
    </row>
    <row r="1700" spans="1:8" outlineLevel="1" x14ac:dyDescent="0.25">
      <c r="B1700" s="38"/>
      <c r="C1700" s="20">
        <v>13</v>
      </c>
      <c r="D1700" s="44"/>
      <c r="E1700" s="44"/>
      <c r="F1700" s="44"/>
      <c r="G1700" s="31">
        <f t="shared" si="612"/>
        <v>0</v>
      </c>
      <c r="H1700" s="31">
        <f t="shared" si="613"/>
        <v>0</v>
      </c>
    </row>
    <row r="1701" spans="1:8" outlineLevel="1" x14ac:dyDescent="0.25">
      <c r="B1701" s="38"/>
      <c r="C1701" s="20">
        <v>14</v>
      </c>
      <c r="D1701" s="44"/>
      <c r="E1701" s="44"/>
      <c r="F1701" s="44"/>
      <c r="G1701" s="31">
        <f t="shared" si="612"/>
        <v>0</v>
      </c>
      <c r="H1701" s="31">
        <f t="shared" si="613"/>
        <v>0</v>
      </c>
    </row>
    <row r="1702" spans="1:8" outlineLevel="1" x14ac:dyDescent="0.25">
      <c r="B1702" s="38"/>
      <c r="C1702" s="20">
        <v>15</v>
      </c>
      <c r="D1702" s="44"/>
      <c r="E1702" s="44"/>
      <c r="F1702" s="44"/>
      <c r="G1702" s="31">
        <f t="shared" si="612"/>
        <v>0</v>
      </c>
      <c r="H1702" s="31">
        <f t="shared" si="613"/>
        <v>0</v>
      </c>
    </row>
    <row r="1703" spans="1:8" outlineLevel="1" x14ac:dyDescent="0.25">
      <c r="B1703" s="38"/>
      <c r="C1703" s="20">
        <v>16</v>
      </c>
      <c r="D1703" s="44"/>
      <c r="E1703" s="44"/>
      <c r="F1703" s="44"/>
      <c r="G1703" s="31">
        <f t="shared" si="612"/>
        <v>0</v>
      </c>
      <c r="H1703" s="31">
        <f t="shared" si="613"/>
        <v>0</v>
      </c>
    </row>
    <row r="1704" spans="1:8" outlineLevel="1" x14ac:dyDescent="0.25">
      <c r="B1704" s="38"/>
      <c r="C1704" s="20">
        <v>17</v>
      </c>
      <c r="D1704" s="44"/>
      <c r="E1704" s="44"/>
      <c r="F1704" s="44"/>
      <c r="G1704" s="31">
        <f t="shared" si="612"/>
        <v>0</v>
      </c>
      <c r="H1704" s="31">
        <f t="shared" si="613"/>
        <v>0</v>
      </c>
    </row>
    <row r="1705" spans="1:8" outlineLevel="1" x14ac:dyDescent="0.25">
      <c r="B1705" s="38"/>
      <c r="C1705" s="20">
        <v>18</v>
      </c>
      <c r="D1705" s="44"/>
      <c r="E1705" s="44"/>
      <c r="F1705" s="44"/>
      <c r="G1705" s="31">
        <f t="shared" si="612"/>
        <v>0</v>
      </c>
      <c r="H1705" s="31">
        <f t="shared" si="613"/>
        <v>0</v>
      </c>
    </row>
    <row r="1706" spans="1:8" outlineLevel="1" x14ac:dyDescent="0.25">
      <c r="B1706" s="38"/>
      <c r="C1706" s="20">
        <v>19</v>
      </c>
      <c r="D1706" s="44"/>
      <c r="E1706" s="44"/>
      <c r="F1706" s="44"/>
      <c r="G1706" s="31">
        <f t="shared" si="612"/>
        <v>0</v>
      </c>
      <c r="H1706" s="31">
        <f t="shared" si="613"/>
        <v>0</v>
      </c>
    </row>
    <row r="1707" spans="1:8" outlineLevel="1" x14ac:dyDescent="0.25">
      <c r="B1707" s="38"/>
      <c r="C1707" s="20">
        <v>20</v>
      </c>
      <c r="D1707" s="44"/>
      <c r="E1707" s="44"/>
      <c r="F1707" s="44"/>
      <c r="G1707" s="31">
        <f t="shared" si="612"/>
        <v>0</v>
      </c>
      <c r="H1707" s="31">
        <f t="shared" si="613"/>
        <v>0</v>
      </c>
    </row>
    <row r="1708" spans="1:8" outlineLevel="1" x14ac:dyDescent="0.25">
      <c r="A1708" s="20" t="s">
        <v>0</v>
      </c>
      <c r="B1708" s="38" t="str">
        <f>'Aggregated Ava Portfolio'!B160</f>
        <v>San Leandro Marina Community Center</v>
      </c>
      <c r="C1708" s="32" t="s">
        <v>121</v>
      </c>
      <c r="D1708" s="33">
        <f>SUM(D1688:D1707)</f>
        <v>0</v>
      </c>
      <c r="E1708" s="33">
        <f t="shared" ref="E1708:G1708" si="614">SUM(E1688:E1707)</f>
        <v>0</v>
      </c>
      <c r="F1708" s="33">
        <f t="shared" si="614"/>
        <v>0</v>
      </c>
      <c r="G1708" s="33">
        <f t="shared" si="614"/>
        <v>0</v>
      </c>
      <c r="H1708" s="33">
        <f>H1707</f>
        <v>0</v>
      </c>
    </row>
    <row r="1709" spans="1:8" outlineLevel="1" x14ac:dyDescent="0.25">
      <c r="B1709" s="41"/>
    </row>
    <row r="1710" spans="1:8" outlineLevel="1" x14ac:dyDescent="0.25">
      <c r="B1710" s="38"/>
      <c r="C1710" s="30" t="s">
        <v>115</v>
      </c>
      <c r="D1710" s="30" t="s">
        <v>116</v>
      </c>
      <c r="E1710" s="30" t="s">
        <v>117</v>
      </c>
      <c r="F1710" s="30" t="s">
        <v>118</v>
      </c>
      <c r="G1710" s="30" t="s">
        <v>119</v>
      </c>
      <c r="H1710" s="30" t="s">
        <v>120</v>
      </c>
    </row>
    <row r="1711" spans="1:8" outlineLevel="1" x14ac:dyDescent="0.25">
      <c r="C1711" s="20">
        <v>1</v>
      </c>
      <c r="D1711" s="44"/>
      <c r="E1711" s="44"/>
      <c r="F1711" s="44"/>
      <c r="G1711" s="31">
        <f>E1711-F1711-D1711</f>
        <v>0</v>
      </c>
      <c r="H1711" s="31">
        <f>G1711</f>
        <v>0</v>
      </c>
    </row>
    <row r="1712" spans="1:8" outlineLevel="1" x14ac:dyDescent="0.25">
      <c r="B1712" s="38"/>
      <c r="C1712" s="20">
        <v>2</v>
      </c>
      <c r="D1712" s="44"/>
      <c r="E1712" s="44"/>
      <c r="F1712" s="44"/>
      <c r="G1712" s="31">
        <f t="shared" ref="G1712:G1730" si="615">E1712-F1712-D1712</f>
        <v>0</v>
      </c>
      <c r="H1712" s="31">
        <f>G1712+H1711</f>
        <v>0</v>
      </c>
    </row>
    <row r="1713" spans="2:8" outlineLevel="1" x14ac:dyDescent="0.25">
      <c r="B1713" s="38"/>
      <c r="C1713" s="20">
        <v>3</v>
      </c>
      <c r="D1713" s="44"/>
      <c r="E1713" s="44"/>
      <c r="F1713" s="44"/>
      <c r="G1713" s="31">
        <f t="shared" si="615"/>
        <v>0</v>
      </c>
      <c r="H1713" s="31">
        <f t="shared" ref="H1713:H1730" si="616">G1713+H1712</f>
        <v>0</v>
      </c>
    </row>
    <row r="1714" spans="2:8" outlineLevel="1" x14ac:dyDescent="0.25">
      <c r="B1714" s="38"/>
      <c r="C1714" s="20">
        <v>4</v>
      </c>
      <c r="D1714" s="44"/>
      <c r="E1714" s="44"/>
      <c r="F1714" s="44"/>
      <c r="G1714" s="31">
        <f t="shared" si="615"/>
        <v>0</v>
      </c>
      <c r="H1714" s="31">
        <f t="shared" si="616"/>
        <v>0</v>
      </c>
    </row>
    <row r="1715" spans="2:8" outlineLevel="1" x14ac:dyDescent="0.25">
      <c r="B1715" s="38"/>
      <c r="C1715" s="20">
        <v>5</v>
      </c>
      <c r="D1715" s="44"/>
      <c r="E1715" s="44"/>
      <c r="F1715" s="44"/>
      <c r="G1715" s="31">
        <f t="shared" si="615"/>
        <v>0</v>
      </c>
      <c r="H1715" s="31">
        <f t="shared" si="616"/>
        <v>0</v>
      </c>
    </row>
    <row r="1716" spans="2:8" outlineLevel="1" x14ac:dyDescent="0.25">
      <c r="B1716" s="38"/>
      <c r="C1716" s="20">
        <v>6</v>
      </c>
      <c r="D1716" s="44"/>
      <c r="E1716" s="44"/>
      <c r="F1716" s="44"/>
      <c r="G1716" s="31">
        <f t="shared" si="615"/>
        <v>0</v>
      </c>
      <c r="H1716" s="31">
        <f t="shared" si="616"/>
        <v>0</v>
      </c>
    </row>
    <row r="1717" spans="2:8" outlineLevel="1" x14ac:dyDescent="0.25">
      <c r="B1717" s="38"/>
      <c r="C1717" s="20">
        <v>7</v>
      </c>
      <c r="D1717" s="44"/>
      <c r="E1717" s="44"/>
      <c r="F1717" s="44"/>
      <c r="G1717" s="31">
        <f t="shared" si="615"/>
        <v>0</v>
      </c>
      <c r="H1717" s="31">
        <f t="shared" si="616"/>
        <v>0</v>
      </c>
    </row>
    <row r="1718" spans="2:8" outlineLevel="1" x14ac:dyDescent="0.25">
      <c r="B1718" s="38"/>
      <c r="C1718" s="20">
        <v>8</v>
      </c>
      <c r="D1718" s="44"/>
      <c r="E1718" s="44"/>
      <c r="F1718" s="44"/>
      <c r="G1718" s="31">
        <f t="shared" si="615"/>
        <v>0</v>
      </c>
      <c r="H1718" s="31">
        <f t="shared" si="616"/>
        <v>0</v>
      </c>
    </row>
    <row r="1719" spans="2:8" outlineLevel="1" x14ac:dyDescent="0.25">
      <c r="B1719" s="38"/>
      <c r="C1719" s="20">
        <v>9</v>
      </c>
      <c r="D1719" s="44"/>
      <c r="E1719" s="44"/>
      <c r="F1719" s="44"/>
      <c r="G1719" s="31">
        <f t="shared" si="615"/>
        <v>0</v>
      </c>
      <c r="H1719" s="31">
        <f t="shared" si="616"/>
        <v>0</v>
      </c>
    </row>
    <row r="1720" spans="2:8" outlineLevel="1" x14ac:dyDescent="0.25">
      <c r="B1720" s="38"/>
      <c r="C1720" s="20">
        <v>10</v>
      </c>
      <c r="D1720" s="44"/>
      <c r="E1720" s="44"/>
      <c r="F1720" s="44"/>
      <c r="G1720" s="31">
        <f t="shared" si="615"/>
        <v>0</v>
      </c>
      <c r="H1720" s="31">
        <f t="shared" si="616"/>
        <v>0</v>
      </c>
    </row>
    <row r="1721" spans="2:8" outlineLevel="1" x14ac:dyDescent="0.25">
      <c r="B1721" s="38"/>
      <c r="C1721" s="20">
        <v>11</v>
      </c>
      <c r="D1721" s="44"/>
      <c r="E1721" s="44"/>
      <c r="F1721" s="44"/>
      <c r="G1721" s="31">
        <f t="shared" si="615"/>
        <v>0</v>
      </c>
      <c r="H1721" s="31">
        <f t="shared" si="616"/>
        <v>0</v>
      </c>
    </row>
    <row r="1722" spans="2:8" outlineLevel="1" x14ac:dyDescent="0.25">
      <c r="B1722" s="38"/>
      <c r="C1722" s="20">
        <v>12</v>
      </c>
      <c r="D1722" s="44"/>
      <c r="E1722" s="44"/>
      <c r="F1722" s="44"/>
      <c r="G1722" s="31">
        <f t="shared" si="615"/>
        <v>0</v>
      </c>
      <c r="H1722" s="31">
        <f t="shared" si="616"/>
        <v>0</v>
      </c>
    </row>
    <row r="1723" spans="2:8" outlineLevel="1" x14ac:dyDescent="0.25">
      <c r="B1723" s="38"/>
      <c r="C1723" s="20">
        <v>13</v>
      </c>
      <c r="D1723" s="44"/>
      <c r="E1723" s="44"/>
      <c r="F1723" s="44"/>
      <c r="G1723" s="31">
        <f t="shared" si="615"/>
        <v>0</v>
      </c>
      <c r="H1723" s="31">
        <f t="shared" si="616"/>
        <v>0</v>
      </c>
    </row>
    <row r="1724" spans="2:8" outlineLevel="1" x14ac:dyDescent="0.25">
      <c r="B1724" s="38"/>
      <c r="C1724" s="20">
        <v>14</v>
      </c>
      <c r="D1724" s="44"/>
      <c r="E1724" s="44"/>
      <c r="F1724" s="44"/>
      <c r="G1724" s="31">
        <f t="shared" si="615"/>
        <v>0</v>
      </c>
      <c r="H1724" s="31">
        <f t="shared" si="616"/>
        <v>0</v>
      </c>
    </row>
    <row r="1725" spans="2:8" outlineLevel="1" x14ac:dyDescent="0.25">
      <c r="B1725" s="38"/>
      <c r="C1725" s="20">
        <v>15</v>
      </c>
      <c r="D1725" s="44"/>
      <c r="E1725" s="44"/>
      <c r="F1725" s="44"/>
      <c r="G1725" s="31">
        <f t="shared" si="615"/>
        <v>0</v>
      </c>
      <c r="H1725" s="31">
        <f t="shared" si="616"/>
        <v>0</v>
      </c>
    </row>
    <row r="1726" spans="2:8" outlineLevel="1" x14ac:dyDescent="0.25">
      <c r="B1726" s="38"/>
      <c r="C1726" s="20">
        <v>16</v>
      </c>
      <c r="D1726" s="44"/>
      <c r="E1726" s="44"/>
      <c r="F1726" s="44"/>
      <c r="G1726" s="31">
        <f t="shared" si="615"/>
        <v>0</v>
      </c>
      <c r="H1726" s="31">
        <f t="shared" si="616"/>
        <v>0</v>
      </c>
    </row>
    <row r="1727" spans="2:8" outlineLevel="1" x14ac:dyDescent="0.25">
      <c r="B1727" s="38"/>
      <c r="C1727" s="20">
        <v>17</v>
      </c>
      <c r="D1727" s="44"/>
      <c r="E1727" s="44"/>
      <c r="F1727" s="44"/>
      <c r="G1727" s="31">
        <f t="shared" si="615"/>
        <v>0</v>
      </c>
      <c r="H1727" s="31">
        <f t="shared" si="616"/>
        <v>0</v>
      </c>
    </row>
    <row r="1728" spans="2:8" outlineLevel="1" x14ac:dyDescent="0.25">
      <c r="B1728" s="38"/>
      <c r="C1728" s="20">
        <v>18</v>
      </c>
      <c r="D1728" s="44"/>
      <c r="E1728" s="44"/>
      <c r="F1728" s="44"/>
      <c r="G1728" s="31">
        <f t="shared" si="615"/>
        <v>0</v>
      </c>
      <c r="H1728" s="31">
        <f t="shared" si="616"/>
        <v>0</v>
      </c>
    </row>
    <row r="1729" spans="1:8" outlineLevel="1" x14ac:dyDescent="0.25">
      <c r="B1729" s="38"/>
      <c r="C1729" s="20">
        <v>19</v>
      </c>
      <c r="D1729" s="44"/>
      <c r="E1729" s="44"/>
      <c r="F1729" s="44"/>
      <c r="G1729" s="31">
        <f t="shared" si="615"/>
        <v>0</v>
      </c>
      <c r="H1729" s="31">
        <f t="shared" si="616"/>
        <v>0</v>
      </c>
    </row>
    <row r="1730" spans="1:8" outlineLevel="1" x14ac:dyDescent="0.25">
      <c r="B1730" s="38"/>
      <c r="C1730" s="20">
        <v>20</v>
      </c>
      <c r="D1730" s="44"/>
      <c r="E1730" s="44"/>
      <c r="F1730" s="44"/>
      <c r="G1730" s="31">
        <f t="shared" si="615"/>
        <v>0</v>
      </c>
      <c r="H1730" s="31">
        <f t="shared" si="616"/>
        <v>0</v>
      </c>
    </row>
    <row r="1731" spans="1:8" outlineLevel="1" x14ac:dyDescent="0.25">
      <c r="A1731" s="20" t="s">
        <v>0</v>
      </c>
      <c r="B1731" s="38" t="str">
        <f>'Aggregated Ava Portfolio'!B161</f>
        <v>San Leandro Parking Garage</v>
      </c>
      <c r="C1731" s="32" t="s">
        <v>121</v>
      </c>
      <c r="D1731" s="33">
        <f>SUM(D1711:D1730)</f>
        <v>0</v>
      </c>
      <c r="E1731" s="33">
        <f t="shared" ref="E1731:G1731" si="617">SUM(E1711:E1730)</f>
        <v>0</v>
      </c>
      <c r="F1731" s="33">
        <f t="shared" si="617"/>
        <v>0</v>
      </c>
      <c r="G1731" s="33">
        <f t="shared" si="617"/>
        <v>0</v>
      </c>
      <c r="H1731" s="33">
        <f>H1730</f>
        <v>0</v>
      </c>
    </row>
    <row r="1732" spans="1:8" outlineLevel="1" x14ac:dyDescent="0.25">
      <c r="B1732" s="41"/>
    </row>
    <row r="1733" spans="1:8" outlineLevel="1" x14ac:dyDescent="0.25">
      <c r="B1733" s="38"/>
      <c r="C1733" s="30" t="s">
        <v>115</v>
      </c>
      <c r="D1733" s="30" t="s">
        <v>116</v>
      </c>
      <c r="E1733" s="30" t="s">
        <v>117</v>
      </c>
      <c r="F1733" s="30" t="s">
        <v>118</v>
      </c>
      <c r="G1733" s="30" t="s">
        <v>119</v>
      </c>
      <c r="H1733" s="30" t="s">
        <v>120</v>
      </c>
    </row>
    <row r="1734" spans="1:8" outlineLevel="1" x14ac:dyDescent="0.25">
      <c r="C1734" s="20">
        <v>1</v>
      </c>
      <c r="D1734" s="44"/>
      <c r="E1734" s="44"/>
      <c r="F1734" s="44"/>
      <c r="G1734" s="31">
        <f>E1734-F1734-D1734</f>
        <v>0</v>
      </c>
      <c r="H1734" s="31">
        <f>G1734</f>
        <v>0</v>
      </c>
    </row>
    <row r="1735" spans="1:8" outlineLevel="1" x14ac:dyDescent="0.25">
      <c r="B1735" s="38"/>
      <c r="C1735" s="20">
        <v>2</v>
      </c>
      <c r="D1735" s="44"/>
      <c r="E1735" s="44"/>
      <c r="F1735" s="44"/>
      <c r="G1735" s="31">
        <f t="shared" ref="G1735:G1753" si="618">E1735-F1735-D1735</f>
        <v>0</v>
      </c>
      <c r="H1735" s="31">
        <f>G1735+H1734</f>
        <v>0</v>
      </c>
    </row>
    <row r="1736" spans="1:8" outlineLevel="1" x14ac:dyDescent="0.25">
      <c r="B1736" s="38"/>
      <c r="C1736" s="20">
        <v>3</v>
      </c>
      <c r="D1736" s="44"/>
      <c r="E1736" s="44"/>
      <c r="F1736" s="44"/>
      <c r="G1736" s="31">
        <f t="shared" si="618"/>
        <v>0</v>
      </c>
      <c r="H1736" s="31">
        <f t="shared" ref="H1736:H1753" si="619">G1736+H1735</f>
        <v>0</v>
      </c>
    </row>
    <row r="1737" spans="1:8" outlineLevel="1" x14ac:dyDescent="0.25">
      <c r="B1737" s="38"/>
      <c r="C1737" s="20">
        <v>4</v>
      </c>
      <c r="D1737" s="44"/>
      <c r="E1737" s="44"/>
      <c r="F1737" s="44"/>
      <c r="G1737" s="31">
        <f t="shared" si="618"/>
        <v>0</v>
      </c>
      <c r="H1737" s="31">
        <f t="shared" si="619"/>
        <v>0</v>
      </c>
    </row>
    <row r="1738" spans="1:8" outlineLevel="1" x14ac:dyDescent="0.25">
      <c r="B1738" s="38"/>
      <c r="C1738" s="20">
        <v>5</v>
      </c>
      <c r="D1738" s="44"/>
      <c r="E1738" s="44"/>
      <c r="F1738" s="44"/>
      <c r="G1738" s="31">
        <f t="shared" si="618"/>
        <v>0</v>
      </c>
      <c r="H1738" s="31">
        <f t="shared" si="619"/>
        <v>0</v>
      </c>
    </row>
    <row r="1739" spans="1:8" outlineLevel="1" x14ac:dyDescent="0.25">
      <c r="B1739" s="38"/>
      <c r="C1739" s="20">
        <v>6</v>
      </c>
      <c r="D1739" s="44"/>
      <c r="E1739" s="44"/>
      <c r="F1739" s="44"/>
      <c r="G1739" s="31">
        <f t="shared" si="618"/>
        <v>0</v>
      </c>
      <c r="H1739" s="31">
        <f t="shared" si="619"/>
        <v>0</v>
      </c>
    </row>
    <row r="1740" spans="1:8" outlineLevel="1" x14ac:dyDescent="0.25">
      <c r="B1740" s="38"/>
      <c r="C1740" s="20">
        <v>7</v>
      </c>
      <c r="D1740" s="44"/>
      <c r="E1740" s="44"/>
      <c r="F1740" s="44"/>
      <c r="G1740" s="31">
        <f t="shared" si="618"/>
        <v>0</v>
      </c>
      <c r="H1740" s="31">
        <f t="shared" si="619"/>
        <v>0</v>
      </c>
    </row>
    <row r="1741" spans="1:8" outlineLevel="1" x14ac:dyDescent="0.25">
      <c r="B1741" s="38"/>
      <c r="C1741" s="20">
        <v>8</v>
      </c>
      <c r="D1741" s="44"/>
      <c r="E1741" s="44"/>
      <c r="F1741" s="44"/>
      <c r="G1741" s="31">
        <f t="shared" si="618"/>
        <v>0</v>
      </c>
      <c r="H1741" s="31">
        <f t="shared" si="619"/>
        <v>0</v>
      </c>
    </row>
    <row r="1742" spans="1:8" outlineLevel="1" x14ac:dyDescent="0.25">
      <c r="B1742" s="38"/>
      <c r="C1742" s="20">
        <v>9</v>
      </c>
      <c r="D1742" s="44"/>
      <c r="E1742" s="44"/>
      <c r="F1742" s="44"/>
      <c r="G1742" s="31">
        <f t="shared" si="618"/>
        <v>0</v>
      </c>
      <c r="H1742" s="31">
        <f t="shared" si="619"/>
        <v>0</v>
      </c>
    </row>
    <row r="1743" spans="1:8" outlineLevel="1" x14ac:dyDescent="0.25">
      <c r="B1743" s="38"/>
      <c r="C1743" s="20">
        <v>10</v>
      </c>
      <c r="D1743" s="44"/>
      <c r="E1743" s="44"/>
      <c r="F1743" s="44"/>
      <c r="G1743" s="31">
        <f t="shared" si="618"/>
        <v>0</v>
      </c>
      <c r="H1743" s="31">
        <f t="shared" si="619"/>
        <v>0</v>
      </c>
    </row>
    <row r="1744" spans="1:8" outlineLevel="1" x14ac:dyDescent="0.25">
      <c r="B1744" s="38"/>
      <c r="C1744" s="20">
        <v>11</v>
      </c>
      <c r="D1744" s="44"/>
      <c r="E1744" s="44"/>
      <c r="F1744" s="44"/>
      <c r="G1744" s="31">
        <f t="shared" si="618"/>
        <v>0</v>
      </c>
      <c r="H1744" s="31">
        <f t="shared" si="619"/>
        <v>0</v>
      </c>
    </row>
    <row r="1745" spans="1:8" outlineLevel="1" x14ac:dyDescent="0.25">
      <c r="B1745" s="38"/>
      <c r="C1745" s="20">
        <v>12</v>
      </c>
      <c r="D1745" s="44"/>
      <c r="E1745" s="44"/>
      <c r="F1745" s="44"/>
      <c r="G1745" s="31">
        <f t="shared" si="618"/>
        <v>0</v>
      </c>
      <c r="H1745" s="31">
        <f t="shared" si="619"/>
        <v>0</v>
      </c>
    </row>
    <row r="1746" spans="1:8" outlineLevel="1" x14ac:dyDescent="0.25">
      <c r="B1746" s="38"/>
      <c r="C1746" s="20">
        <v>13</v>
      </c>
      <c r="D1746" s="44"/>
      <c r="E1746" s="44"/>
      <c r="F1746" s="44"/>
      <c r="G1746" s="31">
        <f t="shared" si="618"/>
        <v>0</v>
      </c>
      <c r="H1746" s="31">
        <f t="shared" si="619"/>
        <v>0</v>
      </c>
    </row>
    <row r="1747" spans="1:8" outlineLevel="1" x14ac:dyDescent="0.25">
      <c r="B1747" s="38"/>
      <c r="C1747" s="20">
        <v>14</v>
      </c>
      <c r="D1747" s="44"/>
      <c r="E1747" s="44"/>
      <c r="F1747" s="44"/>
      <c r="G1747" s="31">
        <f t="shared" si="618"/>
        <v>0</v>
      </c>
      <c r="H1747" s="31">
        <f t="shared" si="619"/>
        <v>0</v>
      </c>
    </row>
    <row r="1748" spans="1:8" outlineLevel="1" x14ac:dyDescent="0.25">
      <c r="B1748" s="38"/>
      <c r="C1748" s="20">
        <v>15</v>
      </c>
      <c r="D1748" s="44"/>
      <c r="E1748" s="44"/>
      <c r="F1748" s="44"/>
      <c r="G1748" s="31">
        <f t="shared" si="618"/>
        <v>0</v>
      </c>
      <c r="H1748" s="31">
        <f t="shared" si="619"/>
        <v>0</v>
      </c>
    </row>
    <row r="1749" spans="1:8" outlineLevel="1" x14ac:dyDescent="0.25">
      <c r="B1749" s="38"/>
      <c r="C1749" s="20">
        <v>16</v>
      </c>
      <c r="D1749" s="44"/>
      <c r="E1749" s="44"/>
      <c r="F1749" s="44"/>
      <c r="G1749" s="31">
        <f t="shared" si="618"/>
        <v>0</v>
      </c>
      <c r="H1749" s="31">
        <f t="shared" si="619"/>
        <v>0</v>
      </c>
    </row>
    <row r="1750" spans="1:8" outlineLevel="1" x14ac:dyDescent="0.25">
      <c r="B1750" s="38"/>
      <c r="C1750" s="20">
        <v>17</v>
      </c>
      <c r="D1750" s="44"/>
      <c r="E1750" s="44"/>
      <c r="F1750" s="44"/>
      <c r="G1750" s="31">
        <f t="shared" si="618"/>
        <v>0</v>
      </c>
      <c r="H1750" s="31">
        <f t="shared" si="619"/>
        <v>0</v>
      </c>
    </row>
    <row r="1751" spans="1:8" outlineLevel="1" x14ac:dyDescent="0.25">
      <c r="B1751" s="38"/>
      <c r="C1751" s="20">
        <v>18</v>
      </c>
      <c r="D1751" s="44"/>
      <c r="E1751" s="44"/>
      <c r="F1751" s="44"/>
      <c r="G1751" s="31">
        <f t="shared" si="618"/>
        <v>0</v>
      </c>
      <c r="H1751" s="31">
        <f t="shared" si="619"/>
        <v>0</v>
      </c>
    </row>
    <row r="1752" spans="1:8" outlineLevel="1" x14ac:dyDescent="0.25">
      <c r="B1752" s="38"/>
      <c r="C1752" s="20">
        <v>19</v>
      </c>
      <c r="D1752" s="44"/>
      <c r="E1752" s="44"/>
      <c r="F1752" s="44"/>
      <c r="G1752" s="31">
        <f t="shared" si="618"/>
        <v>0</v>
      </c>
      <c r="H1752" s="31">
        <f t="shared" si="619"/>
        <v>0</v>
      </c>
    </row>
    <row r="1753" spans="1:8" outlineLevel="1" x14ac:dyDescent="0.25">
      <c r="B1753" s="38"/>
      <c r="C1753" s="20">
        <v>20</v>
      </c>
      <c r="D1753" s="44"/>
      <c r="E1753" s="44"/>
      <c r="F1753" s="44"/>
      <c r="G1753" s="31">
        <f t="shared" si="618"/>
        <v>0</v>
      </c>
      <c r="H1753" s="31">
        <f t="shared" si="619"/>
        <v>0</v>
      </c>
    </row>
    <row r="1754" spans="1:8" outlineLevel="1" x14ac:dyDescent="0.25">
      <c r="A1754" s="20" t="s">
        <v>0</v>
      </c>
      <c r="B1754" s="38" t="str">
        <f>'Aggregated Ava Portfolio'!B162</f>
        <v xml:space="preserve">San Leandro ACFD Station #9 </v>
      </c>
      <c r="C1754" s="32" t="s">
        <v>121</v>
      </c>
      <c r="D1754" s="33">
        <f>SUM(D1734:D1753)</f>
        <v>0</v>
      </c>
      <c r="E1754" s="33">
        <f t="shared" ref="E1754:G1754" si="620">SUM(E1734:E1753)</f>
        <v>0</v>
      </c>
      <c r="F1754" s="33">
        <f t="shared" si="620"/>
        <v>0</v>
      </c>
      <c r="G1754" s="33">
        <f t="shared" si="620"/>
        <v>0</v>
      </c>
      <c r="H1754" s="33">
        <f>H1753</f>
        <v>0</v>
      </c>
    </row>
    <row r="1755" spans="1:8" outlineLevel="1" x14ac:dyDescent="0.25">
      <c r="B1755" s="41"/>
    </row>
    <row r="1756" spans="1:8" outlineLevel="1" x14ac:dyDescent="0.25">
      <c r="B1756" s="38"/>
      <c r="C1756" s="30" t="s">
        <v>115</v>
      </c>
      <c r="D1756" s="30" t="s">
        <v>116</v>
      </c>
      <c r="E1756" s="30" t="s">
        <v>117</v>
      </c>
      <c r="F1756" s="30" t="s">
        <v>118</v>
      </c>
      <c r="G1756" s="30" t="s">
        <v>119</v>
      </c>
      <c r="H1756" s="30" t="s">
        <v>120</v>
      </c>
    </row>
    <row r="1757" spans="1:8" outlineLevel="1" x14ac:dyDescent="0.25">
      <c r="C1757" s="20">
        <v>1</v>
      </c>
      <c r="D1757" s="44"/>
      <c r="E1757" s="44"/>
      <c r="F1757" s="44"/>
      <c r="G1757" s="31">
        <f>E1757-F1757-D1757</f>
        <v>0</v>
      </c>
      <c r="H1757" s="31">
        <f>G1757</f>
        <v>0</v>
      </c>
    </row>
    <row r="1758" spans="1:8" outlineLevel="1" x14ac:dyDescent="0.25">
      <c r="B1758" s="4"/>
      <c r="C1758" s="20">
        <v>2</v>
      </c>
      <c r="D1758" s="44"/>
      <c r="E1758" s="44"/>
      <c r="F1758" s="44"/>
      <c r="G1758" s="31">
        <f t="shared" ref="G1758:G1776" si="621">E1758-F1758-D1758</f>
        <v>0</v>
      </c>
      <c r="H1758" s="31">
        <f>G1758+H1757</f>
        <v>0</v>
      </c>
    </row>
    <row r="1759" spans="1:8" outlineLevel="1" x14ac:dyDescent="0.25">
      <c r="B1759" s="4"/>
      <c r="C1759" s="20">
        <v>3</v>
      </c>
      <c r="D1759" s="44"/>
      <c r="E1759" s="44"/>
      <c r="F1759" s="44"/>
      <c r="G1759" s="31">
        <f t="shared" si="621"/>
        <v>0</v>
      </c>
      <c r="H1759" s="31">
        <f t="shared" ref="H1759:H1776" si="622">G1759+H1758</f>
        <v>0</v>
      </c>
    </row>
    <row r="1760" spans="1:8" outlineLevel="1" x14ac:dyDescent="0.25">
      <c r="B1760" s="4"/>
      <c r="C1760" s="20">
        <v>4</v>
      </c>
      <c r="D1760" s="44"/>
      <c r="E1760" s="44"/>
      <c r="F1760" s="44"/>
      <c r="G1760" s="31">
        <f t="shared" si="621"/>
        <v>0</v>
      </c>
      <c r="H1760" s="31">
        <f t="shared" si="622"/>
        <v>0</v>
      </c>
    </row>
    <row r="1761" spans="2:8" outlineLevel="1" x14ac:dyDescent="0.25">
      <c r="B1761" s="4"/>
      <c r="C1761" s="20">
        <v>5</v>
      </c>
      <c r="D1761" s="44"/>
      <c r="E1761" s="44"/>
      <c r="F1761" s="44"/>
      <c r="G1761" s="31">
        <f t="shared" si="621"/>
        <v>0</v>
      </c>
      <c r="H1761" s="31">
        <f t="shared" si="622"/>
        <v>0</v>
      </c>
    </row>
    <row r="1762" spans="2:8" outlineLevel="1" x14ac:dyDescent="0.25">
      <c r="B1762" s="4"/>
      <c r="C1762" s="20">
        <v>6</v>
      </c>
      <c r="D1762" s="44"/>
      <c r="E1762" s="44"/>
      <c r="F1762" s="44"/>
      <c r="G1762" s="31">
        <f t="shared" si="621"/>
        <v>0</v>
      </c>
      <c r="H1762" s="31">
        <f t="shared" si="622"/>
        <v>0</v>
      </c>
    </row>
    <row r="1763" spans="2:8" outlineLevel="1" x14ac:dyDescent="0.25">
      <c r="B1763" s="4"/>
      <c r="C1763" s="20">
        <v>7</v>
      </c>
      <c r="D1763" s="44"/>
      <c r="E1763" s="44"/>
      <c r="F1763" s="44"/>
      <c r="G1763" s="31">
        <f t="shared" si="621"/>
        <v>0</v>
      </c>
      <c r="H1763" s="31">
        <f t="shared" si="622"/>
        <v>0</v>
      </c>
    </row>
    <row r="1764" spans="2:8" outlineLevel="1" x14ac:dyDescent="0.25">
      <c r="B1764" s="4"/>
      <c r="C1764" s="20">
        <v>8</v>
      </c>
      <c r="D1764" s="44"/>
      <c r="E1764" s="44"/>
      <c r="F1764" s="44"/>
      <c r="G1764" s="31">
        <f t="shared" si="621"/>
        <v>0</v>
      </c>
      <c r="H1764" s="31">
        <f t="shared" si="622"/>
        <v>0</v>
      </c>
    </row>
    <row r="1765" spans="2:8" outlineLevel="1" x14ac:dyDescent="0.25">
      <c r="B1765" s="4"/>
      <c r="C1765" s="20">
        <v>9</v>
      </c>
      <c r="D1765" s="44"/>
      <c r="E1765" s="44"/>
      <c r="F1765" s="44"/>
      <c r="G1765" s="31">
        <f t="shared" si="621"/>
        <v>0</v>
      </c>
      <c r="H1765" s="31">
        <f t="shared" si="622"/>
        <v>0</v>
      </c>
    </row>
    <row r="1766" spans="2:8" outlineLevel="1" x14ac:dyDescent="0.25">
      <c r="B1766" s="4"/>
      <c r="C1766" s="20">
        <v>10</v>
      </c>
      <c r="D1766" s="44"/>
      <c r="E1766" s="44"/>
      <c r="F1766" s="44"/>
      <c r="G1766" s="31">
        <f t="shared" si="621"/>
        <v>0</v>
      </c>
      <c r="H1766" s="31">
        <f t="shared" si="622"/>
        <v>0</v>
      </c>
    </row>
    <row r="1767" spans="2:8" outlineLevel="1" x14ac:dyDescent="0.25">
      <c r="B1767" s="4"/>
      <c r="C1767" s="20">
        <v>11</v>
      </c>
      <c r="D1767" s="44"/>
      <c r="E1767" s="44"/>
      <c r="F1767" s="44"/>
      <c r="G1767" s="31">
        <f t="shared" si="621"/>
        <v>0</v>
      </c>
      <c r="H1767" s="31">
        <f t="shared" si="622"/>
        <v>0</v>
      </c>
    </row>
    <row r="1768" spans="2:8" outlineLevel="1" x14ac:dyDescent="0.25">
      <c r="B1768" s="4"/>
      <c r="C1768" s="20">
        <v>12</v>
      </c>
      <c r="D1768" s="44"/>
      <c r="E1768" s="44"/>
      <c r="F1768" s="44"/>
      <c r="G1768" s="31">
        <f t="shared" si="621"/>
        <v>0</v>
      </c>
      <c r="H1768" s="31">
        <f t="shared" si="622"/>
        <v>0</v>
      </c>
    </row>
    <row r="1769" spans="2:8" outlineLevel="1" x14ac:dyDescent="0.25">
      <c r="B1769" s="4"/>
      <c r="C1769" s="20">
        <v>13</v>
      </c>
      <c r="D1769" s="44"/>
      <c r="E1769" s="44"/>
      <c r="F1769" s="44"/>
      <c r="G1769" s="31">
        <f t="shared" si="621"/>
        <v>0</v>
      </c>
      <c r="H1769" s="31">
        <f t="shared" si="622"/>
        <v>0</v>
      </c>
    </row>
    <row r="1770" spans="2:8" outlineLevel="1" x14ac:dyDescent="0.25">
      <c r="B1770" s="4"/>
      <c r="C1770" s="20">
        <v>14</v>
      </c>
      <c r="D1770" s="44"/>
      <c r="E1770" s="44"/>
      <c r="F1770" s="44"/>
      <c r="G1770" s="31">
        <f t="shared" si="621"/>
        <v>0</v>
      </c>
      <c r="H1770" s="31">
        <f t="shared" si="622"/>
        <v>0</v>
      </c>
    </row>
    <row r="1771" spans="2:8" outlineLevel="1" x14ac:dyDescent="0.25">
      <c r="B1771" s="4"/>
      <c r="C1771" s="20">
        <v>15</v>
      </c>
      <c r="D1771" s="44"/>
      <c r="E1771" s="44"/>
      <c r="F1771" s="44"/>
      <c r="G1771" s="31">
        <f t="shared" si="621"/>
        <v>0</v>
      </c>
      <c r="H1771" s="31">
        <f t="shared" si="622"/>
        <v>0</v>
      </c>
    </row>
    <row r="1772" spans="2:8" outlineLevel="1" x14ac:dyDescent="0.25">
      <c r="B1772" s="4"/>
      <c r="C1772" s="20">
        <v>16</v>
      </c>
      <c r="D1772" s="44"/>
      <c r="E1772" s="44"/>
      <c r="F1772" s="44"/>
      <c r="G1772" s="31">
        <f t="shared" si="621"/>
        <v>0</v>
      </c>
      <c r="H1772" s="31">
        <f t="shared" si="622"/>
        <v>0</v>
      </c>
    </row>
    <row r="1773" spans="2:8" outlineLevel="1" x14ac:dyDescent="0.25">
      <c r="B1773" s="4"/>
      <c r="C1773" s="20">
        <v>17</v>
      </c>
      <c r="D1773" s="44"/>
      <c r="E1773" s="44"/>
      <c r="F1773" s="44"/>
      <c r="G1773" s="31">
        <f t="shared" si="621"/>
        <v>0</v>
      </c>
      <c r="H1773" s="31">
        <f t="shared" si="622"/>
        <v>0</v>
      </c>
    </row>
    <row r="1774" spans="2:8" outlineLevel="1" x14ac:dyDescent="0.25">
      <c r="B1774" s="4"/>
      <c r="C1774" s="20">
        <v>18</v>
      </c>
      <c r="D1774" s="44"/>
      <c r="E1774" s="44"/>
      <c r="F1774" s="44"/>
      <c r="G1774" s="31">
        <f t="shared" si="621"/>
        <v>0</v>
      </c>
      <c r="H1774" s="31">
        <f t="shared" si="622"/>
        <v>0</v>
      </c>
    </row>
    <row r="1775" spans="2:8" outlineLevel="1" x14ac:dyDescent="0.25">
      <c r="B1775" s="4"/>
      <c r="C1775" s="20">
        <v>19</v>
      </c>
      <c r="D1775" s="44"/>
      <c r="E1775" s="44"/>
      <c r="F1775" s="44"/>
      <c r="G1775" s="31">
        <f t="shared" si="621"/>
        <v>0</v>
      </c>
      <c r="H1775" s="31">
        <f t="shared" si="622"/>
        <v>0</v>
      </c>
    </row>
    <row r="1776" spans="2:8" outlineLevel="1" x14ac:dyDescent="0.25">
      <c r="B1776" s="4"/>
      <c r="C1776" s="20">
        <v>20</v>
      </c>
      <c r="D1776" s="44"/>
      <c r="E1776" s="44"/>
      <c r="F1776" s="44"/>
      <c r="G1776" s="31">
        <f t="shared" si="621"/>
        <v>0</v>
      </c>
      <c r="H1776" s="31">
        <f t="shared" si="622"/>
        <v>0</v>
      </c>
    </row>
    <row r="1777" spans="1:8" outlineLevel="1" x14ac:dyDescent="0.25">
      <c r="A1777" s="20" t="s">
        <v>0</v>
      </c>
      <c r="B1777" s="38" t="str">
        <f>'Aggregated Ava Portfolio'!B163</f>
        <v>San Leandro ACFD Station #12</v>
      </c>
      <c r="C1777" s="32" t="s">
        <v>121</v>
      </c>
      <c r="D1777" s="33">
        <f>SUM(D1757:D1776)</f>
        <v>0</v>
      </c>
      <c r="E1777" s="33">
        <f t="shared" ref="E1777:G1777" si="623">SUM(E1757:E1776)</f>
        <v>0</v>
      </c>
      <c r="F1777" s="33">
        <f t="shared" si="623"/>
        <v>0</v>
      </c>
      <c r="G1777" s="33">
        <f t="shared" si="623"/>
        <v>0</v>
      </c>
      <c r="H1777" s="33">
        <f>H1776</f>
        <v>0</v>
      </c>
    </row>
    <row r="1784" spans="1:8" x14ac:dyDescent="0.25">
      <c r="A1784" s="2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D16FFD092FE43854E5C3DA7FF3346" ma:contentTypeVersion="21" ma:contentTypeDescription="Create a new document." ma:contentTypeScope="" ma:versionID="1e737515cbb67fe62ce5a7b3938419ab">
  <xsd:schema xmlns:xsd="http://www.w3.org/2001/XMLSchema" xmlns:xs="http://www.w3.org/2001/XMLSchema" xmlns:p="http://schemas.microsoft.com/office/2006/metadata/properties" xmlns:ns2="b33a356c-fa32-495d-af76-4d8d8d220ac2" xmlns:ns3="561ee9f9-3bef-45aa-afa0-a533e0cdb191" targetNamespace="http://schemas.microsoft.com/office/2006/metadata/properties" ma:root="true" ma:fieldsID="9c57fa051f964834e5a0230f6868c220" ns2:_="" ns3:_="">
    <xsd:import namespace="b33a356c-fa32-495d-af76-4d8d8d220ac2"/>
    <xsd:import namespace="561ee9f9-3bef-45aa-afa0-a533e0cdb191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Note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a356c-fa32-495d-af76-4d8d8d220ac2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ign-off status" ma:internalName="_x0024_Resources_x003a_core_x002c_Signoff_Status_x003b_" ma:readOnly="false">
      <xsd:simpleType>
        <xsd:restriction base="dms:Text"/>
      </xsd:simpleType>
    </xsd:element>
    <xsd:element name="Notes" ma:index="4" nillable="true" ma:displayName="Notes" ma:format="Dropdown" ma:internalName="Notes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736c3d5-745f-4550-ba1c-2e33ad671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ee9f9-3bef-45aa-afa0-a533e0cdb1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e356a59e-4a46-46df-886b-48252b947166}" ma:internalName="TaxCatchAll" ma:readOnly="false" ma:showField="CatchAllData" ma:web="561ee9f9-3bef-45aa-afa0-a533e0cdb1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33a356c-fa32-495d-af76-4d8d8d220ac2" xsi:nil="true"/>
    <TaxCatchAll xmlns="561ee9f9-3bef-45aa-afa0-a533e0cdb191" xsi:nil="true"/>
    <lcf76f155ced4ddcb4097134ff3c332f xmlns="b33a356c-fa32-495d-af76-4d8d8d220ac2">
      <Terms xmlns="http://schemas.microsoft.com/office/infopath/2007/PartnerControls"/>
    </lcf76f155ced4ddcb4097134ff3c332f>
    <Notes xmlns="b33a356c-fa32-495d-af76-4d8d8d220ac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7BE197-A3C3-4728-B670-C69362D902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a356c-fa32-495d-af76-4d8d8d220ac2"/>
    <ds:schemaRef ds:uri="561ee9f9-3bef-45aa-afa0-a533e0cdb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9BA2E5-E07F-46FE-9902-D8652F4B5E86}">
  <ds:schemaRefs>
    <ds:schemaRef ds:uri="http://purl.org/dc/terms/"/>
    <ds:schemaRef ds:uri="http://schemas.openxmlformats.org/package/2006/metadata/core-properties"/>
    <ds:schemaRef ds:uri="561ee9f9-3bef-45aa-afa0-a533e0cdb191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b33a356c-fa32-495d-af76-4d8d8d220ac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E7646E-7F1E-44F6-885A-BE4DF57C7B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Aggregated Ava Portfolio</vt:lpstr>
      <vt:lpstr>Cumulative Lifetime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Ryne Dudley</dc:creator>
  <cp:keywords/>
  <dc:description/>
  <cp:lastModifiedBy>Ryne Dudley</cp:lastModifiedBy>
  <cp:revision/>
  <dcterms:created xsi:type="dcterms:W3CDTF">2023-11-06T16:49:35Z</dcterms:created>
  <dcterms:modified xsi:type="dcterms:W3CDTF">2024-02-07T19:53:26Z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0x010100F17D16FFD092FE43854E5C3DA7FF3346</vt:lpwstr>
  </property>
  <property fmtid="{D5CDD505-2E9C-101B-9397-08002B2CF9AE}" pid="3" name="MediaServiceImageTags">
    <vt:lpwstr/>
  </property>
</Properties>
</file>